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jennifers.forman/Documents/Fall 2020/"/>
    </mc:Choice>
  </mc:AlternateContent>
  <xr:revisionPtr revIDLastSave="0" documentId="8_{A7B64682-67EE-D74E-AF58-76932B364CF6}" xr6:coauthVersionLast="45" xr6:coauthVersionMax="45" xr10:uidLastSave="{00000000-0000-0000-0000-000000000000}"/>
  <bookViews>
    <workbookView xWindow="0" yWindow="460" windowWidth="19420" windowHeight="10420" xr2:uid="{00000000-000D-0000-FFFF-FFFF00000000}"/>
  </bookViews>
  <sheets>
    <sheet name="Budget" sheetId="3" r:id="rId1"/>
    <sheet name="Bank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62" i="3" l="1"/>
  <c r="J54" i="3" l="1"/>
  <c r="P80" i="3" l="1"/>
  <c r="P79" i="3"/>
  <c r="P78" i="3"/>
  <c r="P81" i="3" s="1"/>
  <c r="P73" i="3"/>
  <c r="P72" i="3"/>
  <c r="P71" i="3"/>
  <c r="P67" i="3"/>
  <c r="P66" i="3"/>
  <c r="P68" i="3" s="1"/>
  <c r="P61" i="3"/>
  <c r="P60" i="3"/>
  <c r="P59" i="3"/>
  <c r="P58" i="3"/>
  <c r="N81" i="3"/>
  <c r="N68" i="3"/>
  <c r="J68" i="3"/>
  <c r="N74" i="3"/>
  <c r="J74" i="3"/>
  <c r="D78" i="3"/>
  <c r="J81" i="3"/>
  <c r="J82" i="3" s="1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12" i="3"/>
  <c r="P11" i="3"/>
  <c r="P10" i="3"/>
  <c r="P9" i="3"/>
  <c r="P29" i="3"/>
  <c r="P28" i="3"/>
  <c r="P27" i="3"/>
  <c r="P26" i="3"/>
  <c r="P25" i="3"/>
  <c r="P24" i="3"/>
  <c r="P23" i="3"/>
  <c r="P22" i="3"/>
  <c r="P21" i="3"/>
  <c r="P20" i="3"/>
  <c r="P19" i="3"/>
  <c r="P18" i="3"/>
  <c r="P17" i="3"/>
  <c r="P16" i="3"/>
  <c r="P15" i="3"/>
  <c r="P14" i="3"/>
  <c r="P13" i="3"/>
  <c r="N53" i="3"/>
  <c r="N30" i="3"/>
  <c r="H68" i="3"/>
  <c r="N62" i="3"/>
  <c r="J62" i="3"/>
  <c r="J53" i="3"/>
  <c r="J30" i="3"/>
  <c r="N84" i="3" l="1"/>
  <c r="P74" i="3"/>
  <c r="J84" i="3"/>
  <c r="P82" i="3"/>
  <c r="P84" i="3" s="1"/>
  <c r="N54" i="3"/>
  <c r="N85" i="3" s="1"/>
  <c r="J83" i="3"/>
  <c r="P83" i="3" s="1"/>
  <c r="P53" i="3"/>
  <c r="P30" i="3"/>
  <c r="H62" i="3"/>
  <c r="H63" i="3" s="1"/>
  <c r="H81" i="3"/>
  <c r="H82" i="3" s="1"/>
  <c r="F20" i="1"/>
  <c r="F19" i="1" s="1"/>
  <c r="F18" i="1" s="1"/>
  <c r="F17" i="1" s="1"/>
  <c r="F16" i="1" s="1"/>
  <c r="F15" i="1" s="1"/>
  <c r="F14" i="1" s="1"/>
  <c r="F13" i="1" s="1"/>
  <c r="F12" i="1" s="1"/>
  <c r="F11" i="1" s="1"/>
  <c r="F10" i="1" s="1"/>
  <c r="F9" i="1" s="1"/>
  <c r="F8" i="1" s="1"/>
  <c r="F7" i="1" s="1"/>
  <c r="F6" i="1" s="1"/>
  <c r="F5" i="1" s="1"/>
  <c r="F4" i="1" s="1"/>
  <c r="H22" i="3"/>
  <c r="H30" i="3" s="1"/>
  <c r="L28" i="3"/>
  <c r="L29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H74" i="3"/>
  <c r="H53" i="3"/>
  <c r="H54" i="3" s="1"/>
  <c r="F81" i="3"/>
  <c r="F82" i="3" s="1"/>
  <c r="D81" i="3"/>
  <c r="D82" i="3" s="1"/>
  <c r="F74" i="3"/>
  <c r="D74" i="3"/>
  <c r="F68" i="3"/>
  <c r="D68" i="3"/>
  <c r="F62" i="3"/>
  <c r="F63" i="3" s="1"/>
  <c r="D62" i="3"/>
  <c r="D63" i="3" s="1"/>
  <c r="F53" i="3"/>
  <c r="D53" i="3"/>
  <c r="F30" i="3"/>
  <c r="D30" i="3"/>
  <c r="F22" i="1"/>
  <c r="F23" i="1" s="1"/>
  <c r="F24" i="1" s="1"/>
  <c r="F25" i="1" s="1"/>
  <c r="F26" i="1" s="1"/>
  <c r="F27" i="1" s="1"/>
  <c r="F28" i="1" s="1"/>
  <c r="F29" i="1" s="1"/>
  <c r="F54" i="3" l="1"/>
  <c r="J85" i="3"/>
  <c r="P54" i="3"/>
  <c r="P85" i="3" s="1"/>
  <c r="D84" i="3"/>
  <c r="D85" i="3" s="1"/>
  <c r="F84" i="3"/>
  <c r="F85" i="3" s="1"/>
  <c r="H84" i="3"/>
  <c r="H85" i="3" s="1"/>
  <c r="D54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Jeff Herz</author>
    <author>tc={AFC6527A-FDEA-4DE8-AAE3-8281BE5A95DC}</author>
  </authors>
  <commentList>
    <comment ref="H2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Jeff Herz:</t>
        </r>
        <r>
          <rPr>
            <sz val="9"/>
            <color indexed="81"/>
            <rFont val="Tahoma"/>
            <family val="2"/>
          </rPr>
          <t xml:space="preserve">
$1800 for 17/18 &amp; 18/19
</t>
        </r>
      </text>
    </comment>
    <comment ref="B72" authorId="1" shapeId="0" xr:uid="{AFC6527A-FDEA-4DE8-AAE3-8281BE5A95DC}">
      <text>
        <t>[Threaded comment]
Your version of Excel allows you to read this threaded comment; however, any edits to it will get removed if the file is opened in a newer version of Excel. Learn more: https://go.microsoft.com/fwlink/?linkid=870924
Comment:
    Ad in the Stamford Advocate for the Angela Loretti BoE Candidates Debate</t>
      </text>
    </comment>
    <comment ref="H79" authorId="0" shapeId="0" xr:uid="{9509E070-80D8-41CA-BDE1-81359E25C899}">
      <text>
        <r>
          <rPr>
            <b/>
            <sz val="9"/>
            <color indexed="81"/>
            <rFont val="Tahoma"/>
            <family val="2"/>
          </rPr>
          <t>Jeff Herz:</t>
        </r>
        <r>
          <rPr>
            <sz val="9"/>
            <color indexed="81"/>
            <rFont val="Tahoma"/>
            <family val="2"/>
          </rPr>
          <t xml:space="preserve">
We were provided a credit from the previous year because schools closed in March and we were not able to hold any functions</t>
        </r>
      </text>
    </comment>
    <comment ref="J79" authorId="0" shapeId="0" xr:uid="{81540CCB-F2F7-47B5-BD27-7697A76F6A69}">
      <text>
        <r>
          <rPr>
            <b/>
            <sz val="9"/>
            <color indexed="81"/>
            <rFont val="Tahoma"/>
            <family val="2"/>
          </rPr>
          <t>Jeff Herz:</t>
        </r>
        <r>
          <rPr>
            <sz val="9"/>
            <color indexed="81"/>
            <rFont val="Tahoma"/>
            <family val="2"/>
          </rPr>
          <t xml:space="preserve">
Estimating the same cost as 2018_2019 as it is unclear what credits we might receive as school has not yet begun</t>
        </r>
      </text>
    </comment>
  </commentList>
</comments>
</file>

<file path=xl/sharedStrings.xml><?xml version="1.0" encoding="utf-8"?>
<sst xmlns="http://schemas.openxmlformats.org/spreadsheetml/2006/main" count="176" uniqueCount="104">
  <si>
    <t>Key Business Reward Checking</t>
  </si>
  <si>
    <t>Date</t>
  </si>
  <si>
    <t>Amount</t>
  </si>
  <si>
    <t>Description</t>
  </si>
  <si>
    <t>Ref.#</t>
  </si>
  <si>
    <t>DIRECT WITHDRAWAL, PHILA INS CO INS IN</t>
  </si>
  <si>
    <t>CHECK # 1773 - Megan Rule (Website)</t>
  </si>
  <si>
    <t>CHECK # 1772 - Hearst Media</t>
  </si>
  <si>
    <t>CHECK # 1771 - Quickbooks Software</t>
  </si>
  <si>
    <t xml:space="preserve"> </t>
  </si>
  <si>
    <t>Insurance</t>
  </si>
  <si>
    <t>Software</t>
  </si>
  <si>
    <t>Membership Dues</t>
  </si>
  <si>
    <t>AITE</t>
  </si>
  <si>
    <t>Cloonan</t>
  </si>
  <si>
    <t>Davenport</t>
  </si>
  <si>
    <t>Dolan</t>
  </si>
  <si>
    <t>Friends of Stamford High</t>
  </si>
  <si>
    <t>Hart</t>
  </si>
  <si>
    <t>KT Murphy</t>
  </si>
  <si>
    <t>Newfield</t>
  </si>
  <si>
    <t>Northeast</t>
  </si>
  <si>
    <t>Rippowam</t>
  </si>
  <si>
    <t>Rogers</t>
  </si>
  <si>
    <t>Roxbury</t>
  </si>
  <si>
    <t>Scofield</t>
  </si>
  <si>
    <t>Springdale</t>
  </si>
  <si>
    <t>Stark</t>
  </si>
  <si>
    <t>Stillmeadow</t>
  </si>
  <si>
    <t>Strawberry Hill</t>
  </si>
  <si>
    <t>Toquam</t>
  </si>
  <si>
    <t>Turn of River</t>
  </si>
  <si>
    <t>Westhill High School</t>
  </si>
  <si>
    <t>Westover</t>
  </si>
  <si>
    <t>Total Membership Dues</t>
  </si>
  <si>
    <t>Scholarship Donations</t>
  </si>
  <si>
    <t>Total Scholarship Donations</t>
  </si>
  <si>
    <t>Total Program Income</t>
  </si>
  <si>
    <t>Contract Services</t>
  </si>
  <si>
    <t>Outside Contract Services</t>
  </si>
  <si>
    <t>Total Outside Contract Services</t>
  </si>
  <si>
    <t>Total Contract Services</t>
  </si>
  <si>
    <t>Contributions</t>
  </si>
  <si>
    <t>Community Events</t>
  </si>
  <si>
    <t>SPEF</t>
  </si>
  <si>
    <t>Total Contributions</t>
  </si>
  <si>
    <t>Miscellaneous</t>
  </si>
  <si>
    <t>Mis-Directed Donations</t>
  </si>
  <si>
    <t>Publicity/Newspaper Ads</t>
  </si>
  <si>
    <t>Refreshments</t>
  </si>
  <si>
    <t>Total Miscellaneous</t>
  </si>
  <si>
    <t>Other Types of Expenses</t>
  </si>
  <si>
    <t>Insurance - Liability, D and O</t>
  </si>
  <si>
    <t>Liability</t>
  </si>
  <si>
    <t>Officers</t>
  </si>
  <si>
    <t>Umbrella Policy</t>
  </si>
  <si>
    <t>Total Insurance - Liability, D and O</t>
  </si>
  <si>
    <t>Total Other Types of Expenses</t>
  </si>
  <si>
    <t>Scholarships Disbursed</t>
  </si>
  <si>
    <t>2019_2020 Actual</t>
  </si>
  <si>
    <t>Income</t>
  </si>
  <si>
    <t>Indirect Public Support</t>
  </si>
  <si>
    <t>Total Indirect Public Support</t>
  </si>
  <si>
    <t>Total Expense</t>
  </si>
  <si>
    <t>Net Income</t>
  </si>
  <si>
    <t>Web Updates &amp; Hosting</t>
  </si>
  <si>
    <t>2018 -2019 vs 2019-2020</t>
  </si>
  <si>
    <t>John Fall CPA</t>
  </si>
  <si>
    <t>DEPOSIT</t>
  </si>
  <si>
    <t>Accounting</t>
  </si>
  <si>
    <t>2019_2020 Budget</t>
  </si>
  <si>
    <t>2018-2019 
Actual</t>
  </si>
  <si>
    <t>2020-2021
Budget</t>
  </si>
  <si>
    <t>Difference</t>
  </si>
  <si>
    <t>2020-2021
Actual</t>
  </si>
  <si>
    <t>PROGRAM INCOME</t>
  </si>
  <si>
    <t>PROGRAM EXPENSES</t>
  </si>
  <si>
    <t>DEPOSIT BRANCH 0815 CONNECTICUT</t>
  </si>
  <si>
    <t xml:space="preserve">Ryan Fealy, CFA - RIPP </t>
  </si>
  <si>
    <t xml:space="preserve">CHECK # 1776 Rand Insurance (D&amp;O Policy)  </t>
  </si>
  <si>
    <t>NOTES</t>
  </si>
  <si>
    <t>AITE Passthrough</t>
  </si>
  <si>
    <t>RIPP Passthrough</t>
  </si>
  <si>
    <t>CHECK # 1778 AITE PTSO</t>
  </si>
  <si>
    <t xml:space="preserve">CHECK # 1779 - Leslie Guerra </t>
  </si>
  <si>
    <t>CHECK # 1780 - Alexandra  Blas</t>
  </si>
  <si>
    <t>CHECK # 1782 - Sofia Hardman</t>
  </si>
  <si>
    <t>CHECK # 1784 - Ashley Shapiro</t>
  </si>
  <si>
    <t>CHECK # 1781 - Tamra Belllete</t>
  </si>
  <si>
    <t>R</t>
  </si>
  <si>
    <t>CHECK # 1783 - Roubing Liao</t>
  </si>
  <si>
    <t>CHECK # 1768 - Scholarship - Maura Johnston</t>
  </si>
  <si>
    <t>CHECK # 1766 - Scholarship - Donia Elmansy</t>
  </si>
  <si>
    <t>CHECK # 1767 - Scholarship Alyssa Goldberg</t>
  </si>
  <si>
    <t>CHECK # 1769 - Scholarship - Grace Hanson</t>
  </si>
  <si>
    <t>CHECK # 1770 - Scholarship - Catherine Caragine</t>
  </si>
  <si>
    <t>2020 Scholarship</t>
  </si>
  <si>
    <t>2019 Scholarship</t>
  </si>
  <si>
    <t>Accounting Services</t>
  </si>
  <si>
    <t>website</t>
  </si>
  <si>
    <t>Passthrough</t>
  </si>
  <si>
    <t>Bylaws</t>
  </si>
  <si>
    <t>X</t>
  </si>
  <si>
    <t>Scofield (SMMS)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</si>
</sst>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#,##0.00;\-#,##0.00"/>
    <numFmt numFmtId="165" formatCode="#,##0.00;[Red]#,##0.0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rgb="FF293033"/>
      <name val="Arial"/>
      <family val="2"/>
    </font>
    <font>
      <sz val="7"/>
      <color rgb="FF293033"/>
      <name val="Arial"/>
      <family val="2"/>
    </font>
    <font>
      <sz val="7"/>
      <color rgb="FF616A20"/>
      <name val="Arial"/>
      <family val="2"/>
    </font>
    <font>
      <b/>
      <sz val="8"/>
      <color rgb="FF1C8239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9"/>
      <color rgb="FF000000"/>
      <name val="Arial"/>
      <family val="2"/>
    </font>
    <font>
      <b/>
      <sz val="8"/>
      <color theme="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rgb="FFE8ECED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56">
    <xf numFmtId="0" fontId="0" fillId="0" borderId="0" xfId="0"/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49" fontId="18" fillId="0" borderId="0" xfId="0" applyNumberFormat="1" applyFont="1"/>
    <xf numFmtId="164" fontId="19" fillId="0" borderId="0" xfId="0" applyNumberFormat="1" applyFont="1"/>
    <xf numFmtId="164" fontId="19" fillId="0" borderId="10" xfId="0" applyNumberFormat="1" applyFont="1" applyBorder="1"/>
    <xf numFmtId="164" fontId="19" fillId="0" borderId="0" xfId="0" applyNumberFormat="1" applyFont="1" applyBorder="1"/>
    <xf numFmtId="164" fontId="19" fillId="0" borderId="11" xfId="0" applyNumberFormat="1" applyFont="1" applyBorder="1"/>
    <xf numFmtId="164" fontId="19" fillId="0" borderId="12" xfId="0" applyNumberFormat="1" applyFont="1" applyBorder="1"/>
    <xf numFmtId="8" fontId="19" fillId="0" borderId="0" xfId="0" applyNumberFormat="1" applyFont="1"/>
    <xf numFmtId="0" fontId="0" fillId="0" borderId="16" xfId="0" applyBorder="1"/>
    <xf numFmtId="164" fontId="19" fillId="0" borderId="16" xfId="0" applyNumberFormat="1" applyFont="1" applyBorder="1"/>
    <xf numFmtId="164" fontId="19" fillId="0" borderId="17" xfId="0" applyNumberFormat="1" applyFont="1" applyBorder="1"/>
    <xf numFmtId="164" fontId="19" fillId="0" borderId="15" xfId="0" applyNumberFormat="1" applyFont="1" applyBorder="1"/>
    <xf numFmtId="164" fontId="19" fillId="0" borderId="14" xfId="0" applyNumberFormat="1" applyFont="1" applyBorder="1"/>
    <xf numFmtId="49" fontId="18" fillId="0" borderId="14" xfId="0" applyNumberFormat="1" applyFont="1" applyBorder="1" applyAlignment="1">
      <alignment horizontal="center" wrapText="1"/>
    </xf>
    <xf numFmtId="49" fontId="18" fillId="0" borderId="18" xfId="0" applyNumberFormat="1" applyFont="1" applyBorder="1" applyAlignment="1">
      <alignment horizontal="center" wrapText="1"/>
    </xf>
    <xf numFmtId="49" fontId="18" fillId="0" borderId="12" xfId="0" applyNumberFormat="1" applyFont="1" applyBorder="1" applyAlignment="1">
      <alignment horizontal="center" wrapText="1"/>
    </xf>
    <xf numFmtId="49" fontId="18" fillId="0" borderId="19" xfId="0" applyNumberFormat="1" applyFont="1" applyBorder="1" applyAlignment="1">
      <alignment horizontal="center" wrapText="1"/>
    </xf>
    <xf numFmtId="0" fontId="23" fillId="0" borderId="20" xfId="0" applyFont="1" applyBorder="1" applyAlignment="1">
      <alignment vertical="center" wrapText="1"/>
    </xf>
    <xf numFmtId="8" fontId="22" fillId="0" borderId="20" xfId="0" applyNumberFormat="1" applyFont="1" applyBorder="1" applyAlignment="1">
      <alignment horizontal="right" vertical="center" wrapText="1"/>
    </xf>
    <xf numFmtId="0" fontId="24" fillId="0" borderId="20" xfId="0" applyFont="1" applyBorder="1" applyAlignment="1">
      <alignment vertical="center" wrapText="1"/>
    </xf>
    <xf numFmtId="8" fontId="25" fillId="0" borderId="20" xfId="0" applyNumberFormat="1" applyFont="1" applyBorder="1" applyAlignment="1">
      <alignment horizontal="right" vertical="center" wrapText="1"/>
    </xf>
    <xf numFmtId="49" fontId="18" fillId="33" borderId="0" xfId="0" applyNumberFormat="1" applyFont="1" applyFill="1"/>
    <xf numFmtId="164" fontId="19" fillId="33" borderId="0" xfId="0" applyNumberFormat="1" applyFont="1" applyFill="1"/>
    <xf numFmtId="164" fontId="19" fillId="33" borderId="16" xfId="0" applyNumberFormat="1" applyFont="1" applyFill="1" applyBorder="1"/>
    <xf numFmtId="0" fontId="0" fillId="33" borderId="0" xfId="0" applyFill="1"/>
    <xf numFmtId="164" fontId="19" fillId="33" borderId="12" xfId="0" applyNumberFormat="1" applyFont="1" applyFill="1" applyBorder="1"/>
    <xf numFmtId="164" fontId="19" fillId="33" borderId="14" xfId="0" applyNumberFormat="1" applyFont="1" applyFill="1" applyBorder="1"/>
    <xf numFmtId="164" fontId="19" fillId="33" borderId="18" xfId="0" applyNumberFormat="1" applyFont="1" applyFill="1" applyBorder="1"/>
    <xf numFmtId="164" fontId="19" fillId="33" borderId="19" xfId="0" applyNumberFormat="1" applyFont="1" applyFill="1" applyBorder="1"/>
    <xf numFmtId="0" fontId="0" fillId="33" borderId="21" xfId="0" applyFill="1" applyBorder="1"/>
    <xf numFmtId="0" fontId="0" fillId="33" borderId="16" xfId="0" applyFill="1" applyBorder="1"/>
    <xf numFmtId="49" fontId="19" fillId="0" borderId="0" xfId="0" applyNumberFormat="1" applyFont="1"/>
    <xf numFmtId="49" fontId="26" fillId="0" borderId="0" xfId="0" applyNumberFormat="1" applyFont="1"/>
    <xf numFmtId="49" fontId="27" fillId="0" borderId="0" xfId="0" applyNumberFormat="1" applyFont="1"/>
    <xf numFmtId="165" fontId="19" fillId="0" borderId="0" xfId="0" applyNumberFormat="1" applyFont="1"/>
    <xf numFmtId="165" fontId="19" fillId="33" borderId="12" xfId="0" applyNumberFormat="1" applyFont="1" applyFill="1" applyBorder="1"/>
    <xf numFmtId="49" fontId="28" fillId="0" borderId="0" xfId="0" applyNumberFormat="1" applyFont="1"/>
    <xf numFmtId="164" fontId="19" fillId="33" borderId="11" xfId="0" applyNumberFormat="1" applyFont="1" applyFill="1" applyBorder="1"/>
    <xf numFmtId="49" fontId="19" fillId="33" borderId="16" xfId="0" applyNumberFormat="1" applyFont="1" applyFill="1" applyBorder="1"/>
    <xf numFmtId="49" fontId="29" fillId="34" borderId="0" xfId="0" applyNumberFormat="1" applyFont="1" applyFill="1"/>
    <xf numFmtId="164" fontId="29" fillId="34" borderId="13" xfId="0" applyNumberFormat="1" applyFont="1" applyFill="1" applyBorder="1"/>
    <xf numFmtId="49" fontId="29" fillId="34" borderId="17" xfId="0" applyNumberFormat="1" applyFont="1" applyFill="1" applyBorder="1"/>
    <xf numFmtId="0" fontId="13" fillId="34" borderId="0" xfId="0" applyFont="1" applyFill="1"/>
    <xf numFmtId="9" fontId="0" fillId="0" borderId="0" xfId="43" applyFont="1"/>
    <xf numFmtId="165" fontId="19" fillId="0" borderId="11" xfId="0" applyNumberFormat="1" applyFont="1" applyBorder="1"/>
    <xf numFmtId="0" fontId="0" fillId="35" borderId="0" xfId="0" applyFill="1"/>
    <xf numFmtId="44" fontId="0" fillId="35" borderId="0" xfId="0" applyNumberFormat="1" applyFill="1"/>
    <xf numFmtId="44" fontId="0" fillId="36" borderId="0" xfId="0" applyNumberFormat="1" applyFill="1"/>
    <xf numFmtId="14" fontId="0" fillId="35" borderId="0" xfId="0" applyNumberFormat="1" applyFill="1"/>
    <xf numFmtId="44" fontId="0" fillId="35" borderId="0" xfId="1" applyFont="1" applyFill="1"/>
    <xf numFmtId="0" fontId="0" fillId="36" borderId="0" xfId="0" applyFill="1"/>
    <xf numFmtId="14" fontId="0" fillId="36" borderId="0" xfId="0" applyNumberFormat="1" applyFill="1"/>
    <xf numFmtId="44" fontId="0" fillId="36" borderId="0" xfId="1" applyFont="1" applyFill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43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eff Herz" id="{FC453428-22CF-4A09-9530-58EDF8ED8543}" userId="S::jherz@wlgore.com::0979aef2-0994-4648-b4a2-1625295f604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72" dT="2020-07-24T14:21:55.92" personId="{FC453428-22CF-4A09-9530-58EDF8ED8543}" id="{AFC6527A-FDEA-4DE8-AAE3-8281BE5A95DC}">
    <text>Ad in the Stamford Advocate for the Angela Loretti BoE Candidates Debate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87"/>
  <sheetViews>
    <sheetView tabSelected="1"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J83" sqref="J83"/>
    </sheetView>
  </sheetViews>
  <sheetFormatPr baseColWidth="10" defaultColWidth="8.83203125" defaultRowHeight="15" x14ac:dyDescent="0.2"/>
  <cols>
    <col min="2" max="2" width="13.5" customWidth="1"/>
    <col min="3" max="3" width="18.33203125" bestFit="1" customWidth="1"/>
    <col min="4" max="4" width="7.6640625" bestFit="1" customWidth="1"/>
    <col min="5" max="5" width="3.33203125" hidden="1" customWidth="1"/>
    <col min="6" max="6" width="8" hidden="1" customWidth="1"/>
    <col min="7" max="7" width="3.5" customWidth="1"/>
    <col min="8" max="8" width="8" customWidth="1"/>
    <col min="9" max="9" width="2.6640625" customWidth="1"/>
    <col min="10" max="10" width="9" bestFit="1" customWidth="1"/>
    <col min="11" max="11" width="2.6640625" customWidth="1"/>
    <col min="12" max="12" width="10.1640625" hidden="1" customWidth="1"/>
    <col min="13" max="13" width="2.6640625" hidden="1" customWidth="1"/>
    <col min="15" max="15" width="2.6640625" customWidth="1"/>
    <col min="17" max="17" width="2.6640625" customWidth="1"/>
  </cols>
  <sheetData>
    <row r="1" spans="1:17" ht="26" thickBot="1" x14ac:dyDescent="0.25">
      <c r="D1" s="17" t="s">
        <v>71</v>
      </c>
      <c r="E1" s="16"/>
      <c r="F1" s="18" t="s">
        <v>70</v>
      </c>
      <c r="G1" s="16"/>
      <c r="H1" s="18" t="s">
        <v>59</v>
      </c>
      <c r="I1" s="16"/>
      <c r="J1" s="18" t="s">
        <v>72</v>
      </c>
      <c r="K1" s="16"/>
      <c r="L1" s="19" t="s">
        <v>66</v>
      </c>
      <c r="M1" s="16"/>
      <c r="N1" s="18" t="s">
        <v>74</v>
      </c>
      <c r="O1" s="16"/>
      <c r="P1" s="18" t="s">
        <v>73</v>
      </c>
      <c r="Q1" s="16"/>
    </row>
    <row r="2" spans="1:17" x14ac:dyDescent="0.2">
      <c r="A2" s="4" t="s">
        <v>60</v>
      </c>
      <c r="B2" s="4"/>
      <c r="C2" s="4"/>
      <c r="E2" s="11"/>
      <c r="G2" s="11"/>
      <c r="I2" s="11"/>
      <c r="K2" s="11"/>
      <c r="M2" s="11"/>
      <c r="O2" s="11"/>
      <c r="Q2" s="11"/>
    </row>
    <row r="3" spans="1:17" x14ac:dyDescent="0.2">
      <c r="A3" s="4"/>
      <c r="B3" s="4" t="s">
        <v>61</v>
      </c>
      <c r="C3" s="4"/>
      <c r="E3" s="11"/>
      <c r="G3" s="11"/>
      <c r="I3" s="11"/>
      <c r="K3" s="11"/>
      <c r="M3" s="11"/>
      <c r="O3" s="11"/>
      <c r="Q3" s="11"/>
    </row>
    <row r="4" spans="1:17" x14ac:dyDescent="0.2">
      <c r="A4" s="4"/>
      <c r="B4" s="4"/>
      <c r="C4" s="4" t="s">
        <v>47</v>
      </c>
      <c r="E4" s="11"/>
      <c r="G4" s="11"/>
      <c r="I4" s="11"/>
      <c r="K4" s="11"/>
      <c r="M4" s="11"/>
      <c r="O4" s="11"/>
      <c r="Q4" s="11"/>
    </row>
    <row r="5" spans="1:17" x14ac:dyDescent="0.2">
      <c r="A5" s="4"/>
      <c r="B5" s="4" t="s">
        <v>62</v>
      </c>
      <c r="C5" s="4"/>
      <c r="E5" s="11"/>
      <c r="G5" s="11"/>
      <c r="I5" s="11"/>
      <c r="K5" s="11"/>
      <c r="M5" s="11"/>
      <c r="O5" s="11"/>
      <c r="Q5" s="11"/>
    </row>
    <row r="6" spans="1:17" x14ac:dyDescent="0.2">
      <c r="E6" s="11"/>
      <c r="G6" s="11"/>
      <c r="I6" s="11"/>
      <c r="K6" s="11"/>
      <c r="M6" s="11"/>
      <c r="O6" s="11"/>
      <c r="Q6" s="11"/>
    </row>
    <row r="7" spans="1:17" x14ac:dyDescent="0.2">
      <c r="A7" s="39" t="s">
        <v>75</v>
      </c>
      <c r="B7" s="4"/>
      <c r="C7" s="4"/>
      <c r="D7" s="5"/>
      <c r="E7" s="12"/>
      <c r="F7" s="5"/>
      <c r="G7" s="12"/>
      <c r="H7" s="5"/>
      <c r="I7" s="12"/>
      <c r="K7" s="12"/>
      <c r="M7" s="12"/>
      <c r="O7" s="12"/>
      <c r="Q7" s="12"/>
    </row>
    <row r="8" spans="1:17" x14ac:dyDescent="0.2">
      <c r="A8" s="24" t="s">
        <v>101</v>
      </c>
      <c r="B8" s="24" t="s">
        <v>12</v>
      </c>
      <c r="C8" s="24"/>
      <c r="D8" s="27"/>
      <c r="E8" s="33"/>
      <c r="F8" s="27"/>
      <c r="G8" s="33"/>
      <c r="H8" s="27"/>
      <c r="I8" s="33"/>
      <c r="J8" s="27"/>
      <c r="K8" s="33"/>
      <c r="L8" s="27"/>
      <c r="M8" s="33"/>
      <c r="N8" s="27"/>
      <c r="O8" s="33"/>
      <c r="P8" s="27"/>
      <c r="Q8" s="33"/>
    </row>
    <row r="9" spans="1:17" x14ac:dyDescent="0.2">
      <c r="A9" s="4" t="s">
        <v>102</v>
      </c>
      <c r="B9" s="4"/>
      <c r="C9" s="34" t="s">
        <v>13</v>
      </c>
      <c r="D9" s="5">
        <v>650</v>
      </c>
      <c r="E9" s="12"/>
      <c r="F9" s="5">
        <v>650</v>
      </c>
      <c r="G9" s="12"/>
      <c r="H9" s="5">
        <v>650</v>
      </c>
      <c r="I9" s="12"/>
      <c r="J9" s="5">
        <v>650</v>
      </c>
      <c r="K9" s="12"/>
      <c r="L9" s="5">
        <f>D9-H9</f>
        <v>0</v>
      </c>
      <c r="M9" s="12"/>
      <c r="N9" s="5">
        <v>0</v>
      </c>
      <c r="O9" s="12"/>
      <c r="P9" s="37">
        <f t="shared" ref="P9:P12" si="0">N9-J9</f>
        <v>-650</v>
      </c>
      <c r="Q9" s="12"/>
    </row>
    <row r="10" spans="1:17" x14ac:dyDescent="0.2">
      <c r="A10" s="4" t="s">
        <v>102</v>
      </c>
      <c r="B10" s="4"/>
      <c r="C10" s="34" t="s">
        <v>14</v>
      </c>
      <c r="D10" s="5">
        <v>650</v>
      </c>
      <c r="E10" s="12"/>
      <c r="F10" s="5">
        <v>650</v>
      </c>
      <c r="G10" s="12"/>
      <c r="H10" s="5">
        <v>650</v>
      </c>
      <c r="I10" s="12"/>
      <c r="J10" s="5">
        <v>650</v>
      </c>
      <c r="K10" s="12"/>
      <c r="L10" s="5">
        <f t="shared" ref="L10:L29" si="1">D10-H10</f>
        <v>0</v>
      </c>
      <c r="M10" s="12"/>
      <c r="N10" s="5">
        <v>0</v>
      </c>
      <c r="O10" s="12"/>
      <c r="P10" s="37">
        <f t="shared" si="0"/>
        <v>-650</v>
      </c>
      <c r="Q10" s="12"/>
    </row>
    <row r="11" spans="1:17" x14ac:dyDescent="0.2">
      <c r="A11" s="4" t="s">
        <v>102</v>
      </c>
      <c r="B11" s="4"/>
      <c r="C11" s="35" t="s">
        <v>15</v>
      </c>
      <c r="D11" s="5">
        <v>650</v>
      </c>
      <c r="E11" s="12"/>
      <c r="F11" s="5">
        <v>650</v>
      </c>
      <c r="G11" s="12"/>
      <c r="H11" s="5">
        <v>650</v>
      </c>
      <c r="I11" s="12"/>
      <c r="J11" s="5">
        <v>650</v>
      </c>
      <c r="K11" s="12"/>
      <c r="L11" s="5">
        <f t="shared" si="1"/>
        <v>0</v>
      </c>
      <c r="M11" s="12"/>
      <c r="N11" s="5">
        <v>0</v>
      </c>
      <c r="O11" s="12"/>
      <c r="P11" s="37">
        <f t="shared" si="0"/>
        <v>-650</v>
      </c>
      <c r="Q11" s="12"/>
    </row>
    <row r="12" spans="1:17" x14ac:dyDescent="0.2">
      <c r="A12" s="4" t="s">
        <v>9</v>
      </c>
      <c r="B12" s="4"/>
      <c r="C12" s="35" t="s">
        <v>16</v>
      </c>
      <c r="D12" s="5">
        <v>650</v>
      </c>
      <c r="E12" s="12"/>
      <c r="F12" s="5">
        <v>650</v>
      </c>
      <c r="G12" s="12"/>
      <c r="H12" s="5">
        <v>650</v>
      </c>
      <c r="I12" s="12"/>
      <c r="J12" s="5">
        <v>650</v>
      </c>
      <c r="K12" s="12"/>
      <c r="L12" s="5">
        <f t="shared" si="1"/>
        <v>0</v>
      </c>
      <c r="M12" s="12"/>
      <c r="N12" s="5">
        <v>0</v>
      </c>
      <c r="O12" s="12"/>
      <c r="P12" s="37">
        <f t="shared" si="0"/>
        <v>-650</v>
      </c>
      <c r="Q12" s="12"/>
    </row>
    <row r="13" spans="1:17" x14ac:dyDescent="0.2">
      <c r="A13" s="4"/>
      <c r="B13" s="4"/>
      <c r="C13" s="34" t="s">
        <v>17</v>
      </c>
      <c r="D13" s="5">
        <v>650</v>
      </c>
      <c r="E13" s="12"/>
      <c r="F13" s="5">
        <v>650</v>
      </c>
      <c r="G13" s="12"/>
      <c r="H13" s="5">
        <v>650</v>
      </c>
      <c r="I13" s="12"/>
      <c r="J13" s="5">
        <v>650</v>
      </c>
      <c r="K13" s="12"/>
      <c r="L13" s="5">
        <f t="shared" si="1"/>
        <v>0</v>
      </c>
      <c r="M13" s="12"/>
      <c r="N13" s="5">
        <v>0</v>
      </c>
      <c r="O13" s="12"/>
      <c r="P13" s="37">
        <f>N13-J13</f>
        <v>-650</v>
      </c>
      <c r="Q13" s="12"/>
    </row>
    <row r="14" spans="1:17" x14ac:dyDescent="0.2">
      <c r="A14" s="4"/>
      <c r="B14" s="4"/>
      <c r="C14" s="34" t="s">
        <v>18</v>
      </c>
      <c r="D14" s="5">
        <v>650</v>
      </c>
      <c r="E14" s="12"/>
      <c r="F14" s="5">
        <v>650</v>
      </c>
      <c r="G14" s="12"/>
      <c r="H14" s="5">
        <v>650</v>
      </c>
      <c r="I14" s="12"/>
      <c r="J14" s="5">
        <v>650</v>
      </c>
      <c r="K14" s="12"/>
      <c r="L14" s="5">
        <f t="shared" si="1"/>
        <v>0</v>
      </c>
      <c r="M14" s="12"/>
      <c r="N14" s="5">
        <v>0</v>
      </c>
      <c r="O14" s="12"/>
      <c r="P14" s="37">
        <f t="shared" ref="P14:P29" si="2">N14-J14</f>
        <v>-650</v>
      </c>
      <c r="Q14" s="12"/>
    </row>
    <row r="15" spans="1:17" x14ac:dyDescent="0.2">
      <c r="A15" s="4"/>
      <c r="B15" s="4"/>
      <c r="C15" s="34" t="s">
        <v>19</v>
      </c>
      <c r="D15" s="5">
        <v>650</v>
      </c>
      <c r="E15" s="12"/>
      <c r="F15" s="5">
        <v>650</v>
      </c>
      <c r="G15" s="12"/>
      <c r="H15" s="5">
        <v>650</v>
      </c>
      <c r="I15" s="12"/>
      <c r="J15" s="5">
        <v>650</v>
      </c>
      <c r="K15" s="12"/>
      <c r="L15" s="5">
        <f t="shared" si="1"/>
        <v>0</v>
      </c>
      <c r="M15" s="12"/>
      <c r="N15" s="5">
        <v>0</v>
      </c>
      <c r="O15" s="12"/>
      <c r="P15" s="37">
        <f t="shared" si="2"/>
        <v>-650</v>
      </c>
      <c r="Q15" s="12"/>
    </row>
    <row r="16" spans="1:17" x14ac:dyDescent="0.2">
      <c r="A16" s="4"/>
      <c r="B16" s="4"/>
      <c r="C16" s="35" t="s">
        <v>20</v>
      </c>
      <c r="D16" s="5">
        <v>650</v>
      </c>
      <c r="E16" s="12"/>
      <c r="F16" s="5">
        <v>650</v>
      </c>
      <c r="G16" s="12"/>
      <c r="H16" s="5">
        <v>650</v>
      </c>
      <c r="I16" s="12"/>
      <c r="J16" s="5">
        <v>650</v>
      </c>
      <c r="K16" s="12"/>
      <c r="L16" s="5">
        <f t="shared" si="1"/>
        <v>0</v>
      </c>
      <c r="M16" s="12"/>
      <c r="N16" s="5">
        <v>0</v>
      </c>
      <c r="O16" s="12"/>
      <c r="P16" s="37">
        <f t="shared" si="2"/>
        <v>-650</v>
      </c>
      <c r="Q16" s="12"/>
    </row>
    <row r="17" spans="1:17" x14ac:dyDescent="0.2">
      <c r="A17" s="4"/>
      <c r="B17" s="4"/>
      <c r="C17" s="34" t="s">
        <v>21</v>
      </c>
      <c r="D17" s="5">
        <v>650</v>
      </c>
      <c r="E17" s="12"/>
      <c r="F17" s="5">
        <v>650</v>
      </c>
      <c r="G17" s="12"/>
      <c r="H17" s="5">
        <v>650</v>
      </c>
      <c r="I17" s="12"/>
      <c r="J17" s="5">
        <v>650</v>
      </c>
      <c r="K17" s="12"/>
      <c r="L17" s="5">
        <f t="shared" si="1"/>
        <v>0</v>
      </c>
      <c r="M17" s="12"/>
      <c r="N17" s="5">
        <v>0</v>
      </c>
      <c r="O17" s="12"/>
      <c r="P17" s="37">
        <f t="shared" si="2"/>
        <v>-650</v>
      </c>
      <c r="Q17" s="12"/>
    </row>
    <row r="18" spans="1:17" x14ac:dyDescent="0.2">
      <c r="A18" s="4"/>
      <c r="B18" s="4"/>
      <c r="C18" s="34" t="s">
        <v>22</v>
      </c>
      <c r="D18" s="5">
        <v>650</v>
      </c>
      <c r="E18" s="12"/>
      <c r="F18" s="5">
        <v>650</v>
      </c>
      <c r="G18" s="12"/>
      <c r="H18" s="5">
        <v>650</v>
      </c>
      <c r="I18" s="12"/>
      <c r="J18" s="5">
        <v>650</v>
      </c>
      <c r="K18" s="12"/>
      <c r="L18" s="5">
        <f t="shared" si="1"/>
        <v>0</v>
      </c>
      <c r="M18" s="12"/>
      <c r="N18" s="5">
        <v>0</v>
      </c>
      <c r="O18" s="12"/>
      <c r="P18" s="37">
        <f t="shared" si="2"/>
        <v>-650</v>
      </c>
      <c r="Q18" s="12"/>
    </row>
    <row r="19" spans="1:17" x14ac:dyDescent="0.2">
      <c r="A19" s="4"/>
      <c r="B19" s="4"/>
      <c r="C19" s="34" t="s">
        <v>23</v>
      </c>
      <c r="D19" s="5">
        <v>650</v>
      </c>
      <c r="E19" s="12"/>
      <c r="F19" s="5">
        <v>650</v>
      </c>
      <c r="G19" s="12"/>
      <c r="H19" s="5">
        <v>650</v>
      </c>
      <c r="I19" s="12"/>
      <c r="J19" s="5">
        <v>650</v>
      </c>
      <c r="K19" s="12"/>
      <c r="L19" s="5">
        <f t="shared" si="1"/>
        <v>0</v>
      </c>
      <c r="M19" s="12"/>
      <c r="N19" s="5">
        <v>0</v>
      </c>
      <c r="O19" s="12"/>
      <c r="P19" s="37">
        <f t="shared" si="2"/>
        <v>-650</v>
      </c>
      <c r="Q19" s="12"/>
    </row>
    <row r="20" spans="1:17" x14ac:dyDescent="0.2">
      <c r="A20" s="4"/>
      <c r="B20" s="4"/>
      <c r="C20" s="34" t="s">
        <v>24</v>
      </c>
      <c r="D20" s="5">
        <v>650</v>
      </c>
      <c r="E20" s="12"/>
      <c r="F20" s="5">
        <v>650</v>
      </c>
      <c r="G20" s="12"/>
      <c r="H20" s="5">
        <v>650</v>
      </c>
      <c r="I20" s="12"/>
      <c r="J20" s="5">
        <v>650</v>
      </c>
      <c r="K20" s="12"/>
      <c r="L20" s="5">
        <f t="shared" si="1"/>
        <v>0</v>
      </c>
      <c r="M20" s="12"/>
      <c r="N20" s="5">
        <v>0</v>
      </c>
      <c r="O20" s="12"/>
      <c r="P20" s="37">
        <f t="shared" si="2"/>
        <v>-650</v>
      </c>
      <c r="Q20" s="12"/>
    </row>
    <row r="21" spans="1:17" x14ac:dyDescent="0.2">
      <c r="A21" s="4" t="s">
        <v>102</v>
      </c>
      <c r="B21" s="4"/>
      <c r="C21" s="34" t="s">
        <v>103</v>
      </c>
      <c r="D21" s="5">
        <v>650</v>
      </c>
      <c r="E21" s="12"/>
      <c r="F21" s="5">
        <v>650</v>
      </c>
      <c r="G21" s="12"/>
      <c r="H21" s="5">
        <v>650</v>
      </c>
      <c r="I21" s="12"/>
      <c r="J21" s="5">
        <v>650</v>
      </c>
      <c r="K21" s="12"/>
      <c r="L21" s="5">
        <f t="shared" si="1"/>
        <v>0</v>
      </c>
      <c r="M21" s="12"/>
      <c r="N21" s="5">
        <v>0</v>
      </c>
      <c r="O21" s="12"/>
      <c r="P21" s="37">
        <f t="shared" si="2"/>
        <v>-650</v>
      </c>
      <c r="Q21" s="12"/>
    </row>
    <row r="22" spans="1:17" x14ac:dyDescent="0.2">
      <c r="A22" s="4"/>
      <c r="B22" s="4"/>
      <c r="C22" s="34" t="s">
        <v>26</v>
      </c>
      <c r="D22" s="5">
        <v>0</v>
      </c>
      <c r="E22" s="12"/>
      <c r="F22" s="5">
        <v>650</v>
      </c>
      <c r="G22" s="12"/>
      <c r="H22" s="5">
        <f>650*3</f>
        <v>1950</v>
      </c>
      <c r="I22" s="12"/>
      <c r="J22" s="5">
        <v>650</v>
      </c>
      <c r="K22" s="12"/>
      <c r="L22" s="5">
        <f t="shared" si="1"/>
        <v>-1950</v>
      </c>
      <c r="M22" s="12"/>
      <c r="N22" s="5">
        <v>0</v>
      </c>
      <c r="O22" s="12"/>
      <c r="P22" s="37">
        <f t="shared" si="2"/>
        <v>-650</v>
      </c>
      <c r="Q22" s="12"/>
    </row>
    <row r="23" spans="1:17" x14ac:dyDescent="0.2">
      <c r="A23" s="4"/>
      <c r="B23" s="4"/>
      <c r="C23" s="34" t="s">
        <v>27</v>
      </c>
      <c r="D23" s="5">
        <v>650</v>
      </c>
      <c r="E23" s="12"/>
      <c r="F23" s="5">
        <v>650</v>
      </c>
      <c r="G23" s="12"/>
      <c r="H23" s="5">
        <v>650</v>
      </c>
      <c r="I23" s="12"/>
      <c r="J23" s="5">
        <v>650</v>
      </c>
      <c r="K23" s="12"/>
      <c r="L23" s="5">
        <f t="shared" si="1"/>
        <v>0</v>
      </c>
      <c r="M23" s="12"/>
      <c r="N23" s="5">
        <v>0</v>
      </c>
      <c r="O23" s="12"/>
      <c r="P23" s="37">
        <f t="shared" si="2"/>
        <v>-650</v>
      </c>
      <c r="Q23" s="12"/>
    </row>
    <row r="24" spans="1:17" x14ac:dyDescent="0.2">
      <c r="A24" s="4" t="s">
        <v>102</v>
      </c>
      <c r="B24" s="4"/>
      <c r="C24" s="34" t="s">
        <v>28</v>
      </c>
      <c r="D24" s="5">
        <v>650</v>
      </c>
      <c r="E24" s="12"/>
      <c r="F24" s="5">
        <v>650</v>
      </c>
      <c r="G24" s="12"/>
      <c r="H24" s="5">
        <v>650</v>
      </c>
      <c r="I24" s="12"/>
      <c r="J24" s="5">
        <v>650</v>
      </c>
      <c r="K24" s="12"/>
      <c r="L24" s="5">
        <f t="shared" si="1"/>
        <v>0</v>
      </c>
      <c r="M24" s="12"/>
      <c r="N24" s="5">
        <v>0</v>
      </c>
      <c r="O24" s="12"/>
      <c r="P24" s="37">
        <f t="shared" si="2"/>
        <v>-650</v>
      </c>
      <c r="Q24" s="12"/>
    </row>
    <row r="25" spans="1:17" x14ac:dyDescent="0.2">
      <c r="A25" s="4"/>
      <c r="B25" s="4"/>
      <c r="C25" s="36" t="s">
        <v>29</v>
      </c>
      <c r="D25" s="5">
        <v>500</v>
      </c>
      <c r="E25" s="12"/>
      <c r="F25" s="5">
        <v>500</v>
      </c>
      <c r="G25" s="12"/>
      <c r="H25" s="5">
        <v>650</v>
      </c>
      <c r="I25" s="12"/>
      <c r="J25" s="5">
        <v>650</v>
      </c>
      <c r="K25" s="12"/>
      <c r="L25" s="5">
        <f t="shared" si="1"/>
        <v>-150</v>
      </c>
      <c r="M25" s="12"/>
      <c r="N25" s="5">
        <v>0</v>
      </c>
      <c r="O25" s="12"/>
      <c r="P25" s="37">
        <f t="shared" si="2"/>
        <v>-650</v>
      </c>
      <c r="Q25" s="12"/>
    </row>
    <row r="26" spans="1:17" x14ac:dyDescent="0.2">
      <c r="A26" s="4"/>
      <c r="B26" s="4"/>
      <c r="C26" s="34" t="s">
        <v>30</v>
      </c>
      <c r="D26" s="5">
        <v>650</v>
      </c>
      <c r="E26" s="12"/>
      <c r="F26" s="5">
        <v>650</v>
      </c>
      <c r="G26" s="12"/>
      <c r="H26" s="5">
        <v>650</v>
      </c>
      <c r="I26" s="12"/>
      <c r="J26" s="5">
        <v>650</v>
      </c>
      <c r="K26" s="12"/>
      <c r="L26" s="5">
        <f t="shared" si="1"/>
        <v>0</v>
      </c>
      <c r="M26" s="12"/>
      <c r="N26" s="5">
        <v>0</v>
      </c>
      <c r="O26" s="12"/>
      <c r="P26" s="37">
        <f t="shared" si="2"/>
        <v>-650</v>
      </c>
      <c r="Q26" s="12"/>
    </row>
    <row r="27" spans="1:17" x14ac:dyDescent="0.2">
      <c r="A27" s="4"/>
      <c r="B27" s="4"/>
      <c r="C27" s="34" t="s">
        <v>31</v>
      </c>
      <c r="D27" s="5">
        <v>650</v>
      </c>
      <c r="E27" s="12"/>
      <c r="F27" s="5">
        <v>650</v>
      </c>
      <c r="G27" s="12"/>
      <c r="H27" s="5">
        <v>650</v>
      </c>
      <c r="I27" s="12"/>
      <c r="J27" s="5">
        <v>650</v>
      </c>
      <c r="K27" s="12"/>
      <c r="L27" s="5">
        <f t="shared" si="1"/>
        <v>0</v>
      </c>
      <c r="M27" s="12"/>
      <c r="N27" s="5">
        <v>0</v>
      </c>
      <c r="O27" s="12"/>
      <c r="P27" s="37">
        <f t="shared" si="2"/>
        <v>-650</v>
      </c>
      <c r="Q27" s="12"/>
    </row>
    <row r="28" spans="1:17" x14ac:dyDescent="0.2">
      <c r="A28" s="4" t="s">
        <v>102</v>
      </c>
      <c r="B28" s="4"/>
      <c r="C28" s="34" t="s">
        <v>32</v>
      </c>
      <c r="D28" s="5">
        <v>650</v>
      </c>
      <c r="E28" s="12"/>
      <c r="F28" s="5">
        <v>650</v>
      </c>
      <c r="G28" s="12"/>
      <c r="H28" s="5">
        <v>650</v>
      </c>
      <c r="I28" s="12"/>
      <c r="J28" s="5">
        <v>650</v>
      </c>
      <c r="K28" s="12"/>
      <c r="L28" s="5">
        <f>D28-H28</f>
        <v>0</v>
      </c>
      <c r="M28" s="12"/>
      <c r="N28" s="5">
        <v>0</v>
      </c>
      <c r="O28" s="12"/>
      <c r="P28" s="37">
        <f t="shared" si="2"/>
        <v>-650</v>
      </c>
      <c r="Q28" s="12"/>
    </row>
    <row r="29" spans="1:17" ht="16" thickBot="1" x14ac:dyDescent="0.25">
      <c r="A29" s="4"/>
      <c r="B29" s="4"/>
      <c r="C29" s="34" t="s">
        <v>33</v>
      </c>
      <c r="D29" s="6">
        <v>650</v>
      </c>
      <c r="E29" s="13"/>
      <c r="F29" s="6">
        <v>650</v>
      </c>
      <c r="G29" s="13"/>
      <c r="H29" s="6">
        <v>650</v>
      </c>
      <c r="I29" s="13"/>
      <c r="J29" s="6">
        <v>650</v>
      </c>
      <c r="K29" s="13"/>
      <c r="L29" s="6">
        <f t="shared" si="1"/>
        <v>0</v>
      </c>
      <c r="M29" s="13"/>
      <c r="N29" s="5">
        <v>0</v>
      </c>
      <c r="O29" s="13"/>
      <c r="P29" s="37">
        <f t="shared" si="2"/>
        <v>-650</v>
      </c>
      <c r="Q29" s="13"/>
    </row>
    <row r="30" spans="1:17" ht="16" thickBot="1" x14ac:dyDescent="0.25">
      <c r="B30" s="24" t="s">
        <v>34</v>
      </c>
      <c r="C30" s="24"/>
      <c r="D30" s="28">
        <f>ROUND(SUM(D1:D29),5)</f>
        <v>12850</v>
      </c>
      <c r="E30" s="29"/>
      <c r="F30" s="28">
        <f>ROUND(SUM(F1:F29),5)</f>
        <v>13500</v>
      </c>
      <c r="G30" s="29"/>
      <c r="H30" s="28">
        <f>ROUND(SUM(H1:H29),5)</f>
        <v>14950</v>
      </c>
      <c r="I30" s="29"/>
      <c r="J30" s="28">
        <f>ROUND(SUM(J1:J29),5)</f>
        <v>13650</v>
      </c>
      <c r="K30" s="29"/>
      <c r="L30" s="27"/>
      <c r="M30" s="30"/>
      <c r="N30" s="28">
        <f>ROUND(SUM(N1:N29),5)</f>
        <v>0</v>
      </c>
      <c r="O30" s="28"/>
      <c r="P30" s="38">
        <f>ROUND(SUM(P1:P29),5)</f>
        <v>-13650</v>
      </c>
      <c r="Q30" s="31"/>
    </row>
    <row r="31" spans="1:17" ht="16" thickBot="1" x14ac:dyDescent="0.25">
      <c r="B31" s="24" t="s">
        <v>35</v>
      </c>
      <c r="C31" s="24"/>
      <c r="D31" s="28"/>
      <c r="E31" s="29"/>
      <c r="F31" s="28"/>
      <c r="G31" s="29"/>
      <c r="H31" s="28"/>
      <c r="I31" s="29"/>
      <c r="J31" s="28"/>
      <c r="K31" s="29"/>
      <c r="L31" s="27"/>
      <c r="M31" s="30"/>
      <c r="N31" s="32"/>
      <c r="O31" s="29"/>
      <c r="P31" s="32"/>
      <c r="Q31" s="31"/>
    </row>
    <row r="32" spans="1:17" x14ac:dyDescent="0.2">
      <c r="B32" s="4"/>
      <c r="C32" s="35" t="s">
        <v>13</v>
      </c>
      <c r="D32" s="5">
        <v>250</v>
      </c>
      <c r="E32" s="12"/>
      <c r="F32" s="5">
        <v>250</v>
      </c>
      <c r="G32" s="12"/>
      <c r="H32" s="5">
        <v>250</v>
      </c>
      <c r="I32" s="12"/>
      <c r="J32" s="5">
        <v>250</v>
      </c>
      <c r="K32" s="12"/>
      <c r="M32" s="12"/>
      <c r="N32" s="5">
        <v>0</v>
      </c>
      <c r="O32" s="12"/>
      <c r="P32" s="37">
        <f t="shared" ref="P32:P52" si="3">N32-J32</f>
        <v>-250</v>
      </c>
      <c r="Q32" s="12"/>
    </row>
    <row r="33" spans="1:17" x14ac:dyDescent="0.2">
      <c r="A33" s="4"/>
      <c r="B33" s="4"/>
      <c r="C33" s="35" t="s">
        <v>14</v>
      </c>
      <c r="D33" s="5">
        <v>250</v>
      </c>
      <c r="E33" s="12"/>
      <c r="F33" s="5">
        <v>250</v>
      </c>
      <c r="G33" s="12"/>
      <c r="H33" s="5">
        <v>250</v>
      </c>
      <c r="I33" s="12"/>
      <c r="J33" s="5">
        <v>250</v>
      </c>
      <c r="K33" s="12"/>
      <c r="M33" s="12"/>
      <c r="N33" s="5">
        <v>0</v>
      </c>
      <c r="O33" s="12"/>
      <c r="P33" s="37">
        <f t="shared" si="3"/>
        <v>-250</v>
      </c>
      <c r="Q33" s="12"/>
    </row>
    <row r="34" spans="1:17" x14ac:dyDescent="0.2">
      <c r="A34" s="4"/>
      <c r="B34" s="4"/>
      <c r="C34" s="35" t="s">
        <v>15</v>
      </c>
      <c r="D34" s="5">
        <v>250</v>
      </c>
      <c r="E34" s="12"/>
      <c r="F34" s="5">
        <v>250</v>
      </c>
      <c r="G34" s="12"/>
      <c r="H34" s="5">
        <v>250</v>
      </c>
      <c r="I34" s="12"/>
      <c r="J34" s="5">
        <v>250</v>
      </c>
      <c r="K34" s="12"/>
      <c r="M34" s="12"/>
      <c r="N34" s="5">
        <v>0</v>
      </c>
      <c r="O34" s="12"/>
      <c r="P34" s="37">
        <f t="shared" si="3"/>
        <v>-250</v>
      </c>
      <c r="Q34" s="12"/>
    </row>
    <row r="35" spans="1:17" x14ac:dyDescent="0.2">
      <c r="A35" s="4"/>
      <c r="B35" s="4"/>
      <c r="C35" s="35" t="s">
        <v>16</v>
      </c>
      <c r="D35" s="5">
        <v>500</v>
      </c>
      <c r="E35" s="12"/>
      <c r="F35" s="5">
        <v>250</v>
      </c>
      <c r="G35" s="12"/>
      <c r="H35" s="5">
        <v>500</v>
      </c>
      <c r="I35" s="12"/>
      <c r="J35" s="5">
        <v>250</v>
      </c>
      <c r="K35" s="12"/>
      <c r="M35" s="12"/>
      <c r="N35" s="5">
        <v>0</v>
      </c>
      <c r="O35" s="12"/>
      <c r="P35" s="37">
        <f t="shared" si="3"/>
        <v>-250</v>
      </c>
      <c r="Q35" s="12"/>
    </row>
    <row r="36" spans="1:17" x14ac:dyDescent="0.2">
      <c r="A36" s="4"/>
      <c r="B36" s="4"/>
      <c r="C36" s="35" t="s">
        <v>17</v>
      </c>
      <c r="D36" s="5">
        <v>250</v>
      </c>
      <c r="E36" s="12"/>
      <c r="F36" s="5">
        <v>250</v>
      </c>
      <c r="G36" s="12"/>
      <c r="H36" s="5">
        <v>250</v>
      </c>
      <c r="I36" s="12"/>
      <c r="J36" s="5">
        <v>250</v>
      </c>
      <c r="K36" s="12"/>
      <c r="M36" s="12"/>
      <c r="N36" s="5">
        <v>0</v>
      </c>
      <c r="O36" s="12"/>
      <c r="P36" s="37">
        <f t="shared" si="3"/>
        <v>-250</v>
      </c>
      <c r="Q36" s="12"/>
    </row>
    <row r="37" spans="1:17" x14ac:dyDescent="0.2">
      <c r="A37" s="4"/>
      <c r="B37" s="4"/>
      <c r="C37" s="35" t="s">
        <v>18</v>
      </c>
      <c r="D37" s="5">
        <v>250</v>
      </c>
      <c r="E37" s="12"/>
      <c r="F37" s="5">
        <v>250</v>
      </c>
      <c r="G37" s="12"/>
      <c r="H37" s="5">
        <v>250</v>
      </c>
      <c r="I37" s="12"/>
      <c r="J37" s="5">
        <v>250</v>
      </c>
      <c r="K37" s="12"/>
      <c r="M37" s="12"/>
      <c r="N37" s="5">
        <v>0</v>
      </c>
      <c r="O37" s="12"/>
      <c r="P37" s="37">
        <f t="shared" si="3"/>
        <v>-250</v>
      </c>
      <c r="Q37" s="12"/>
    </row>
    <row r="38" spans="1:17" x14ac:dyDescent="0.2">
      <c r="A38" s="4"/>
      <c r="B38" s="4"/>
      <c r="C38" s="35" t="s">
        <v>19</v>
      </c>
      <c r="D38" s="5">
        <v>250</v>
      </c>
      <c r="E38" s="12"/>
      <c r="F38" s="5">
        <v>250</v>
      </c>
      <c r="G38" s="12"/>
      <c r="H38" s="5">
        <v>250</v>
      </c>
      <c r="I38" s="12"/>
      <c r="J38" s="5">
        <v>250</v>
      </c>
      <c r="K38" s="12"/>
      <c r="M38" s="12"/>
      <c r="N38" s="5">
        <v>0</v>
      </c>
      <c r="O38" s="12"/>
      <c r="P38" s="37">
        <f t="shared" si="3"/>
        <v>-250</v>
      </c>
      <c r="Q38" s="12"/>
    </row>
    <row r="39" spans="1:17" x14ac:dyDescent="0.2">
      <c r="A39" s="4"/>
      <c r="B39" s="4"/>
      <c r="C39" s="35" t="s">
        <v>20</v>
      </c>
      <c r="D39" s="5">
        <v>250</v>
      </c>
      <c r="E39" s="12"/>
      <c r="F39" s="5">
        <v>250</v>
      </c>
      <c r="G39" s="12"/>
      <c r="H39" s="5">
        <v>250</v>
      </c>
      <c r="I39" s="12"/>
      <c r="J39" s="5">
        <v>250</v>
      </c>
      <c r="K39" s="12"/>
      <c r="M39" s="12"/>
      <c r="N39" s="5">
        <v>0</v>
      </c>
      <c r="O39" s="12"/>
      <c r="P39" s="37">
        <f t="shared" si="3"/>
        <v>-250</v>
      </c>
      <c r="Q39" s="12"/>
    </row>
    <row r="40" spans="1:17" x14ac:dyDescent="0.2">
      <c r="A40" s="4"/>
      <c r="B40" s="4"/>
      <c r="C40" s="35" t="s">
        <v>21</v>
      </c>
      <c r="D40" s="5">
        <v>250</v>
      </c>
      <c r="E40" s="12"/>
      <c r="F40" s="5">
        <v>250</v>
      </c>
      <c r="G40" s="12"/>
      <c r="H40" s="5">
        <v>250</v>
      </c>
      <c r="I40" s="12"/>
      <c r="J40" s="5">
        <v>250</v>
      </c>
      <c r="K40" s="12"/>
      <c r="M40" s="12"/>
      <c r="N40" s="5">
        <v>0</v>
      </c>
      <c r="O40" s="12"/>
      <c r="P40" s="37">
        <f t="shared" si="3"/>
        <v>-250</v>
      </c>
      <c r="Q40" s="12"/>
    </row>
    <row r="41" spans="1:17" x14ac:dyDescent="0.2">
      <c r="A41" s="4"/>
      <c r="B41" s="4"/>
      <c r="C41" s="35" t="s">
        <v>22</v>
      </c>
      <c r="D41" s="5">
        <v>250</v>
      </c>
      <c r="E41" s="12"/>
      <c r="F41" s="5">
        <v>250</v>
      </c>
      <c r="G41" s="12"/>
      <c r="H41" s="5">
        <v>250</v>
      </c>
      <c r="I41" s="12"/>
      <c r="J41" s="5">
        <v>250</v>
      </c>
      <c r="K41" s="12"/>
      <c r="M41" s="12"/>
      <c r="N41" s="5">
        <v>0</v>
      </c>
      <c r="O41" s="12"/>
      <c r="P41" s="37">
        <f t="shared" si="3"/>
        <v>-250</v>
      </c>
      <c r="Q41" s="12"/>
    </row>
    <row r="42" spans="1:17" x14ac:dyDescent="0.2">
      <c r="A42" s="4"/>
      <c r="B42" s="4"/>
      <c r="C42" s="35" t="s">
        <v>23</v>
      </c>
      <c r="D42" s="5">
        <v>250</v>
      </c>
      <c r="E42" s="12"/>
      <c r="F42" s="5">
        <v>250</v>
      </c>
      <c r="G42" s="12"/>
      <c r="H42" s="5">
        <v>250</v>
      </c>
      <c r="I42" s="12"/>
      <c r="J42" s="5">
        <v>250</v>
      </c>
      <c r="K42" s="12"/>
      <c r="M42" s="12"/>
      <c r="N42" s="5">
        <v>0</v>
      </c>
      <c r="O42" s="12"/>
      <c r="P42" s="37">
        <f t="shared" si="3"/>
        <v>-250</v>
      </c>
      <c r="Q42" s="12"/>
    </row>
    <row r="43" spans="1:17" x14ac:dyDescent="0.2">
      <c r="A43" s="4"/>
      <c r="B43" s="4"/>
      <c r="C43" s="35" t="s">
        <v>24</v>
      </c>
      <c r="D43" s="5">
        <v>250</v>
      </c>
      <c r="E43" s="12"/>
      <c r="F43" s="5">
        <v>250</v>
      </c>
      <c r="G43" s="12"/>
      <c r="H43" s="5">
        <v>250</v>
      </c>
      <c r="I43" s="12"/>
      <c r="J43" s="5">
        <v>250</v>
      </c>
      <c r="K43" s="12"/>
      <c r="M43" s="12"/>
      <c r="N43" s="5">
        <v>0</v>
      </c>
      <c r="O43" s="12"/>
      <c r="P43" s="37">
        <f t="shared" si="3"/>
        <v>-250</v>
      </c>
      <c r="Q43" s="12"/>
    </row>
    <row r="44" spans="1:17" x14ac:dyDescent="0.2">
      <c r="A44" s="4"/>
      <c r="B44" s="4"/>
      <c r="C44" s="35" t="s">
        <v>25</v>
      </c>
      <c r="D44" s="5">
        <v>250</v>
      </c>
      <c r="E44" s="12"/>
      <c r="F44" s="5">
        <v>250</v>
      </c>
      <c r="G44" s="12"/>
      <c r="H44" s="5">
        <v>250</v>
      </c>
      <c r="I44" s="12"/>
      <c r="J44" s="5">
        <v>250</v>
      </c>
      <c r="K44" s="12"/>
      <c r="M44" s="12"/>
      <c r="N44" s="5">
        <v>0</v>
      </c>
      <c r="O44" s="12"/>
      <c r="P44" s="37">
        <f t="shared" si="3"/>
        <v>-250</v>
      </c>
      <c r="Q44" s="12"/>
    </row>
    <row r="45" spans="1:17" x14ac:dyDescent="0.2">
      <c r="A45" s="4"/>
      <c r="B45" s="4"/>
      <c r="C45" s="35" t="s">
        <v>26</v>
      </c>
      <c r="D45" s="5">
        <v>0</v>
      </c>
      <c r="E45" s="12"/>
      <c r="F45" s="5">
        <v>250</v>
      </c>
      <c r="G45" s="12"/>
      <c r="H45" s="5">
        <v>500</v>
      </c>
      <c r="I45" s="12"/>
      <c r="J45" s="5">
        <v>250</v>
      </c>
      <c r="K45" s="12"/>
      <c r="M45" s="12"/>
      <c r="N45" s="5">
        <v>0</v>
      </c>
      <c r="O45" s="12"/>
      <c r="P45" s="37">
        <f t="shared" si="3"/>
        <v>-250</v>
      </c>
      <c r="Q45" s="12"/>
    </row>
    <row r="46" spans="1:17" x14ac:dyDescent="0.2">
      <c r="A46" s="4"/>
      <c r="B46" s="4"/>
      <c r="C46" s="35" t="s">
        <v>27</v>
      </c>
      <c r="D46" s="5">
        <v>250</v>
      </c>
      <c r="E46" s="12"/>
      <c r="F46" s="5">
        <v>250</v>
      </c>
      <c r="G46" s="12"/>
      <c r="H46" s="5">
        <v>250</v>
      </c>
      <c r="I46" s="12"/>
      <c r="J46" s="5">
        <v>250</v>
      </c>
      <c r="K46" s="12"/>
      <c r="M46" s="12"/>
      <c r="N46" s="5">
        <v>0</v>
      </c>
      <c r="O46" s="12"/>
      <c r="P46" s="37">
        <f t="shared" si="3"/>
        <v>-250</v>
      </c>
      <c r="Q46" s="12"/>
    </row>
    <row r="47" spans="1:17" x14ac:dyDescent="0.2">
      <c r="A47" s="4"/>
      <c r="B47" s="4"/>
      <c r="C47" s="35" t="s">
        <v>28</v>
      </c>
      <c r="D47" s="5">
        <v>250</v>
      </c>
      <c r="E47" s="12"/>
      <c r="F47" s="5">
        <v>250</v>
      </c>
      <c r="G47" s="12"/>
      <c r="H47" s="5">
        <v>250</v>
      </c>
      <c r="I47" s="12"/>
      <c r="J47" s="5">
        <v>250</v>
      </c>
      <c r="K47" s="12"/>
      <c r="M47" s="12"/>
      <c r="N47" s="5">
        <v>0</v>
      </c>
      <c r="O47" s="12"/>
      <c r="P47" s="37">
        <f t="shared" si="3"/>
        <v>-250</v>
      </c>
      <c r="Q47" s="12"/>
    </row>
    <row r="48" spans="1:17" x14ac:dyDescent="0.2">
      <c r="A48" s="4"/>
      <c r="B48" s="4"/>
      <c r="C48" s="35" t="s">
        <v>29</v>
      </c>
      <c r="D48" s="5">
        <v>500</v>
      </c>
      <c r="E48" s="12"/>
      <c r="F48" s="5">
        <v>250</v>
      </c>
      <c r="G48" s="12"/>
      <c r="H48" s="5">
        <v>250</v>
      </c>
      <c r="I48" s="12"/>
      <c r="J48" s="5">
        <v>250</v>
      </c>
      <c r="K48" s="12"/>
      <c r="M48" s="12"/>
      <c r="N48" s="5">
        <v>0</v>
      </c>
      <c r="O48" s="12"/>
      <c r="P48" s="37">
        <f t="shared" si="3"/>
        <v>-250</v>
      </c>
      <c r="Q48" s="12"/>
    </row>
    <row r="49" spans="1:17" x14ac:dyDescent="0.2">
      <c r="A49" s="4"/>
      <c r="B49" s="4"/>
      <c r="C49" s="35" t="s">
        <v>30</v>
      </c>
      <c r="D49" s="5">
        <v>250</v>
      </c>
      <c r="E49" s="12"/>
      <c r="F49" s="5">
        <v>250</v>
      </c>
      <c r="G49" s="12"/>
      <c r="H49" s="5">
        <v>250</v>
      </c>
      <c r="I49" s="12"/>
      <c r="J49" s="5">
        <v>250</v>
      </c>
      <c r="K49" s="12"/>
      <c r="M49" s="12"/>
      <c r="N49" s="5">
        <v>0</v>
      </c>
      <c r="O49" s="12"/>
      <c r="P49" s="37">
        <f t="shared" si="3"/>
        <v>-250</v>
      </c>
      <c r="Q49" s="12"/>
    </row>
    <row r="50" spans="1:17" x14ac:dyDescent="0.2">
      <c r="A50" s="4"/>
      <c r="B50" s="4"/>
      <c r="C50" s="35" t="s">
        <v>31</v>
      </c>
      <c r="D50" s="5">
        <v>250</v>
      </c>
      <c r="E50" s="12"/>
      <c r="F50" s="5">
        <v>250</v>
      </c>
      <c r="G50" s="12"/>
      <c r="H50" s="5">
        <v>250</v>
      </c>
      <c r="I50" s="12"/>
      <c r="J50" s="5">
        <v>250</v>
      </c>
      <c r="K50" s="12"/>
      <c r="M50" s="12"/>
      <c r="N50" s="5">
        <v>0</v>
      </c>
      <c r="O50" s="12"/>
      <c r="P50" s="37">
        <f t="shared" si="3"/>
        <v>-250</v>
      </c>
      <c r="Q50" s="12"/>
    </row>
    <row r="51" spans="1:17" x14ac:dyDescent="0.2">
      <c r="A51" s="4"/>
      <c r="B51" s="4"/>
      <c r="C51" s="35" t="s">
        <v>32</v>
      </c>
      <c r="D51" s="5">
        <v>250</v>
      </c>
      <c r="E51" s="12"/>
      <c r="F51" s="5">
        <v>250</v>
      </c>
      <c r="G51" s="12"/>
      <c r="H51" s="5">
        <v>250</v>
      </c>
      <c r="I51" s="12"/>
      <c r="J51" s="5">
        <v>250</v>
      </c>
      <c r="K51" s="12"/>
      <c r="M51" s="12"/>
      <c r="N51" s="5">
        <v>0</v>
      </c>
      <c r="O51" s="12"/>
      <c r="P51" s="37">
        <f t="shared" si="3"/>
        <v>-250</v>
      </c>
      <c r="Q51" s="12"/>
    </row>
    <row r="52" spans="1:17" ht="16" thickBot="1" x14ac:dyDescent="0.25">
      <c r="A52" s="4"/>
      <c r="B52" s="4"/>
      <c r="C52" s="35" t="s">
        <v>33</v>
      </c>
      <c r="D52" s="7">
        <v>500</v>
      </c>
      <c r="E52" s="12"/>
      <c r="F52" s="7">
        <v>250</v>
      </c>
      <c r="G52" s="12"/>
      <c r="H52" s="7">
        <v>250</v>
      </c>
      <c r="I52" s="12"/>
      <c r="J52" s="5">
        <v>250</v>
      </c>
      <c r="K52" s="12"/>
      <c r="M52" s="12"/>
      <c r="N52" s="5">
        <v>0</v>
      </c>
      <c r="O52" s="12"/>
      <c r="P52" s="37">
        <f t="shared" si="3"/>
        <v>-250</v>
      </c>
      <c r="Q52" s="12"/>
    </row>
    <row r="53" spans="1:17" ht="16" thickBot="1" x14ac:dyDescent="0.25">
      <c r="A53" s="4"/>
      <c r="B53" s="4" t="s">
        <v>36</v>
      </c>
      <c r="C53" s="4"/>
      <c r="D53" s="8">
        <f>ROUND(SUM(D31:D52),5)</f>
        <v>5750</v>
      </c>
      <c r="E53" s="14"/>
      <c r="F53" s="8">
        <f>ROUND(SUM(F31:F52),5)</f>
        <v>5250</v>
      </c>
      <c r="G53" s="14"/>
      <c r="H53" s="8">
        <f>ROUND(SUM(H31:H52),5)</f>
        <v>5750</v>
      </c>
      <c r="I53" s="14"/>
      <c r="J53" s="8">
        <f>ROUND(SUM(J31:J52),5)</f>
        <v>5250</v>
      </c>
      <c r="K53" s="14"/>
      <c r="M53" s="14"/>
      <c r="N53" s="8">
        <f>ROUND(SUM(N31:N52),5)</f>
        <v>0</v>
      </c>
      <c r="O53" s="14"/>
      <c r="P53" s="47">
        <f>ROUND(SUM(P31:P52),5)</f>
        <v>-5250</v>
      </c>
      <c r="Q53" s="14"/>
    </row>
    <row r="54" spans="1:17" ht="16" thickBot="1" x14ac:dyDescent="0.25">
      <c r="A54" s="24" t="s">
        <v>37</v>
      </c>
      <c r="B54" s="24"/>
      <c r="C54" s="24"/>
      <c r="D54" s="28">
        <f>ROUND(D7+D30+D53,5)</f>
        <v>18600</v>
      </c>
      <c r="E54" s="29"/>
      <c r="F54" s="28">
        <f>ROUND(F7+F30+F53,5)</f>
        <v>18750</v>
      </c>
      <c r="G54" s="29"/>
      <c r="H54" s="28">
        <f>ROUND(H7+H30+H53,5)</f>
        <v>20700</v>
      </c>
      <c r="I54" s="29"/>
      <c r="J54" s="28">
        <f>ROUND(J7+J30+J53,5)</f>
        <v>18900</v>
      </c>
      <c r="K54" s="29"/>
      <c r="L54" s="27"/>
      <c r="M54" s="30"/>
      <c r="N54" s="28">
        <f>ROUND(N7+N30+N53,5)</f>
        <v>0</v>
      </c>
      <c r="O54" s="28"/>
      <c r="P54" s="38">
        <f>ROUND(P7+P30+P53,5)</f>
        <v>-18900</v>
      </c>
      <c r="Q54" s="31"/>
    </row>
    <row r="55" spans="1:17" x14ac:dyDescent="0.2">
      <c r="A55" s="4" t="s">
        <v>9</v>
      </c>
      <c r="B55" s="4"/>
      <c r="C55" s="4"/>
      <c r="D55" s="5"/>
      <c r="E55" s="12"/>
      <c r="F55" s="5"/>
      <c r="G55" s="12"/>
      <c r="H55" s="5"/>
      <c r="I55" s="12"/>
      <c r="K55" s="12"/>
      <c r="M55" s="12"/>
      <c r="O55" s="12"/>
      <c r="Q55" s="12"/>
    </row>
    <row r="56" spans="1:17" x14ac:dyDescent="0.2">
      <c r="A56" s="39" t="s">
        <v>76</v>
      </c>
      <c r="B56" s="4"/>
      <c r="C56" s="4"/>
      <c r="D56" s="5"/>
      <c r="E56" s="12"/>
      <c r="F56" s="5"/>
      <c r="G56" s="12"/>
      <c r="H56" s="5"/>
      <c r="I56" s="12"/>
      <c r="K56" s="12"/>
      <c r="M56" s="12"/>
      <c r="O56" s="12"/>
      <c r="Q56" s="12"/>
    </row>
    <row r="57" spans="1:17" x14ac:dyDescent="0.2">
      <c r="B57" s="24" t="s">
        <v>38</v>
      </c>
      <c r="C57" s="24"/>
      <c r="D57" s="25"/>
      <c r="E57" s="26"/>
      <c r="F57" s="25"/>
      <c r="G57" s="26"/>
      <c r="H57" s="25"/>
      <c r="I57" s="26"/>
      <c r="J57" s="27"/>
      <c r="K57" s="26"/>
      <c r="L57" s="27"/>
      <c r="M57" s="26"/>
      <c r="N57" s="27"/>
      <c r="O57" s="26"/>
      <c r="P57" s="27"/>
      <c r="Q57" s="26"/>
    </row>
    <row r="58" spans="1:17" x14ac:dyDescent="0.2">
      <c r="A58" s="4"/>
      <c r="B58" s="4" t="s">
        <v>39</v>
      </c>
      <c r="C58" s="4"/>
      <c r="D58" s="5"/>
      <c r="E58" s="12"/>
      <c r="F58" s="5"/>
      <c r="G58" s="12"/>
      <c r="H58" s="5"/>
      <c r="I58" s="12"/>
      <c r="K58" s="12"/>
      <c r="M58" s="12"/>
      <c r="O58" s="12"/>
      <c r="P58" s="37">
        <f t="shared" ref="P58:P61" si="4">N58-J58</f>
        <v>0</v>
      </c>
      <c r="Q58" s="12"/>
    </row>
    <row r="59" spans="1:17" x14ac:dyDescent="0.2">
      <c r="A59" s="4"/>
      <c r="B59" s="4"/>
      <c r="C59" s="4" t="s">
        <v>65</v>
      </c>
      <c r="D59" s="7">
        <v>496.9</v>
      </c>
      <c r="E59" s="12"/>
      <c r="F59" s="7">
        <v>0</v>
      </c>
      <c r="G59" s="12"/>
      <c r="H59" s="7">
        <v>127.5</v>
      </c>
      <c r="I59" s="12"/>
      <c r="J59" s="10">
        <v>100</v>
      </c>
      <c r="K59" s="12"/>
      <c r="M59" s="12"/>
      <c r="O59" s="12"/>
      <c r="P59" s="37">
        <f t="shared" si="4"/>
        <v>-100</v>
      </c>
      <c r="Q59" s="12"/>
    </row>
    <row r="60" spans="1:17" x14ac:dyDescent="0.2">
      <c r="A60" s="4"/>
      <c r="B60" s="4"/>
      <c r="C60" s="4" t="s">
        <v>11</v>
      </c>
      <c r="D60" s="7"/>
      <c r="E60" s="12"/>
      <c r="F60" s="7"/>
      <c r="G60" s="12"/>
      <c r="H60" s="7">
        <v>457.53</v>
      </c>
      <c r="I60" s="12"/>
      <c r="J60" s="10">
        <v>400</v>
      </c>
      <c r="K60" s="12"/>
      <c r="M60" s="12"/>
      <c r="O60" s="12"/>
      <c r="P60" s="37">
        <f t="shared" si="4"/>
        <v>-400</v>
      </c>
      <c r="Q60" s="12"/>
    </row>
    <row r="61" spans="1:17" ht="16" thickBot="1" x14ac:dyDescent="0.25">
      <c r="A61" s="4"/>
      <c r="B61" s="4"/>
      <c r="C61" s="4" t="s">
        <v>69</v>
      </c>
      <c r="D61" s="7">
        <v>0</v>
      </c>
      <c r="E61" s="12"/>
      <c r="F61" s="7">
        <v>200</v>
      </c>
      <c r="G61" s="12"/>
      <c r="H61" s="7">
        <v>200</v>
      </c>
      <c r="I61" s="12"/>
      <c r="J61" s="10"/>
      <c r="K61" s="12"/>
      <c r="M61" s="12"/>
      <c r="O61" s="12"/>
      <c r="P61" s="37">
        <f t="shared" si="4"/>
        <v>0</v>
      </c>
      <c r="Q61" s="12"/>
    </row>
    <row r="62" spans="1:17" ht="16" thickBot="1" x14ac:dyDescent="0.25">
      <c r="A62" s="4"/>
      <c r="B62" s="4" t="s">
        <v>40</v>
      </c>
      <c r="C62" s="4"/>
      <c r="D62" s="9">
        <f>ROUND(SUM(D58:D59),5)</f>
        <v>496.9</v>
      </c>
      <c r="E62" s="15"/>
      <c r="F62" s="9">
        <f>ROUND(SUM(F58:F59),5)</f>
        <v>0</v>
      </c>
      <c r="G62" s="15"/>
      <c r="H62" s="9">
        <f>ROUND(SUM(H58:H61),5)</f>
        <v>785.03</v>
      </c>
      <c r="I62" s="15"/>
      <c r="J62" s="9">
        <f>ROUND(SUM(J58:J61),5)</f>
        <v>500</v>
      </c>
      <c r="K62" s="15"/>
      <c r="M62" s="15"/>
      <c r="N62" s="9">
        <f>ROUND(SUM(N58:N61),5)</f>
        <v>0</v>
      </c>
      <c r="O62" s="15"/>
      <c r="P62" s="9">
        <f>ROUND(SUM(P58:P61),5)</f>
        <v>-500</v>
      </c>
      <c r="Q62" s="15"/>
    </row>
    <row r="63" spans="1:17" x14ac:dyDescent="0.2">
      <c r="B63" s="24" t="s">
        <v>41</v>
      </c>
      <c r="C63" s="24"/>
      <c r="D63" s="25">
        <f>ROUND(D57+D62,5)</f>
        <v>496.9</v>
      </c>
      <c r="E63" s="26"/>
      <c r="F63" s="25">
        <f>ROUND(F57+F62,5)</f>
        <v>0</v>
      </c>
      <c r="G63" s="26"/>
      <c r="H63" s="25">
        <f>ROUND(H57+H62,5)</f>
        <v>785.03</v>
      </c>
      <c r="I63" s="26"/>
      <c r="J63" s="25">
        <v>500</v>
      </c>
      <c r="K63" s="26"/>
      <c r="L63" s="27"/>
      <c r="M63" s="26"/>
      <c r="N63" s="27"/>
      <c r="O63" s="26"/>
      <c r="P63" s="25">
        <v>-500</v>
      </c>
      <c r="Q63" s="26"/>
    </row>
    <row r="64" spans="1:17" x14ac:dyDescent="0.2">
      <c r="A64" s="4"/>
      <c r="B64" s="4"/>
      <c r="C64" s="4"/>
      <c r="D64" s="5"/>
      <c r="E64" s="12"/>
      <c r="F64" s="5"/>
      <c r="G64" s="12"/>
      <c r="H64" s="5"/>
      <c r="I64" s="12"/>
      <c r="J64" s="10"/>
      <c r="K64" s="12"/>
      <c r="M64" s="12"/>
      <c r="O64" s="12"/>
      <c r="Q64" s="12"/>
    </row>
    <row r="65" spans="1:19" x14ac:dyDescent="0.2">
      <c r="B65" s="24" t="s">
        <v>42</v>
      </c>
      <c r="C65" s="24"/>
      <c r="D65" s="25"/>
      <c r="E65" s="26"/>
      <c r="F65" s="25"/>
      <c r="G65" s="26"/>
      <c r="H65" s="25"/>
      <c r="I65" s="26"/>
      <c r="J65" s="27"/>
      <c r="K65" s="26"/>
      <c r="L65" s="27"/>
      <c r="M65" s="26"/>
      <c r="N65" s="27"/>
      <c r="O65" s="26"/>
      <c r="P65" s="27"/>
      <c r="Q65" s="26"/>
    </row>
    <row r="66" spans="1:19" x14ac:dyDescent="0.2">
      <c r="A66" s="4"/>
      <c r="B66" s="4" t="s">
        <v>43</v>
      </c>
      <c r="C66" s="4"/>
      <c r="D66" s="5">
        <v>959.29</v>
      </c>
      <c r="E66" s="12"/>
      <c r="F66" s="5">
        <v>1000</v>
      </c>
      <c r="G66" s="12"/>
      <c r="H66" s="5"/>
      <c r="I66" s="12"/>
      <c r="J66" s="10"/>
      <c r="K66" s="12"/>
      <c r="M66" s="12"/>
      <c r="O66" s="12"/>
      <c r="P66" s="37">
        <f t="shared" ref="P66:P67" si="5">N66-J66</f>
        <v>0</v>
      </c>
      <c r="Q66" s="12"/>
    </row>
    <row r="67" spans="1:19" ht="16" thickBot="1" x14ac:dyDescent="0.25">
      <c r="A67" s="4"/>
      <c r="B67" s="4" t="s">
        <v>44</v>
      </c>
      <c r="C67" s="4"/>
      <c r="D67" s="6">
        <v>0</v>
      </c>
      <c r="E67" s="13"/>
      <c r="F67" s="6">
        <v>500</v>
      </c>
      <c r="G67" s="13"/>
      <c r="H67" s="6"/>
      <c r="I67" s="13"/>
      <c r="J67" s="6"/>
      <c r="K67" s="13"/>
      <c r="M67" s="13"/>
      <c r="N67" s="6"/>
      <c r="O67" s="13"/>
      <c r="P67" s="37">
        <f t="shared" si="5"/>
        <v>0</v>
      </c>
      <c r="Q67" s="13"/>
    </row>
    <row r="68" spans="1:19" x14ac:dyDescent="0.2">
      <c r="B68" s="24" t="s">
        <v>45</v>
      </c>
      <c r="C68" s="24"/>
      <c r="D68" s="25">
        <f>ROUND(SUM(D65:D67),5)</f>
        <v>959.29</v>
      </c>
      <c r="E68" s="26"/>
      <c r="F68" s="25">
        <f>ROUND(SUM(F65:F67),5)</f>
        <v>1500</v>
      </c>
      <c r="G68" s="26"/>
      <c r="H68" s="25">
        <f>ROUND(SUM(H65:H67),5)</f>
        <v>0</v>
      </c>
      <c r="I68" s="26"/>
      <c r="J68" s="25">
        <f>ROUND(SUM(J65:J67),5)</f>
        <v>0</v>
      </c>
      <c r="K68" s="26"/>
      <c r="L68" s="27"/>
      <c r="M68" s="26"/>
      <c r="N68" s="25">
        <f>ROUND(SUM(N65:N67),5)</f>
        <v>0</v>
      </c>
      <c r="O68" s="26"/>
      <c r="P68" s="25">
        <f>ROUND(SUM(P65:P67),5)</f>
        <v>0</v>
      </c>
      <c r="Q68" s="26"/>
    </row>
    <row r="70" spans="1:19" x14ac:dyDescent="0.2">
      <c r="B70" s="24" t="s">
        <v>46</v>
      </c>
      <c r="C70" s="24"/>
      <c r="D70" s="25"/>
      <c r="E70" s="26"/>
      <c r="F70" s="25"/>
      <c r="G70" s="26"/>
      <c r="H70" s="25"/>
      <c r="I70" s="26"/>
      <c r="J70" s="27"/>
      <c r="K70" s="26"/>
      <c r="L70" s="27"/>
      <c r="M70" s="26"/>
      <c r="N70" s="27"/>
      <c r="O70" s="26"/>
      <c r="P70" s="27"/>
      <c r="Q70" s="26"/>
    </row>
    <row r="71" spans="1:19" x14ac:dyDescent="0.2">
      <c r="A71" s="4"/>
      <c r="B71" s="4" t="s">
        <v>47</v>
      </c>
      <c r="C71" s="4"/>
      <c r="D71" s="5">
        <v>1405</v>
      </c>
      <c r="E71" s="12"/>
      <c r="F71" s="5"/>
      <c r="G71" s="12"/>
      <c r="H71" s="5"/>
      <c r="I71" s="12"/>
      <c r="J71" s="10"/>
      <c r="K71" s="12"/>
      <c r="M71" s="12"/>
      <c r="O71" s="12"/>
      <c r="P71" s="37">
        <f t="shared" ref="P71:P73" si="6">N71-J71</f>
        <v>0</v>
      </c>
      <c r="Q71" s="12"/>
    </row>
    <row r="72" spans="1:19" x14ac:dyDescent="0.2">
      <c r="A72" s="4"/>
      <c r="B72" s="4" t="s">
        <v>48</v>
      </c>
      <c r="C72" s="4"/>
      <c r="D72" s="5">
        <v>750</v>
      </c>
      <c r="E72" s="12"/>
      <c r="F72" s="5">
        <v>1000</v>
      </c>
      <c r="G72" s="12"/>
      <c r="H72" s="5">
        <v>750</v>
      </c>
      <c r="I72" s="12"/>
      <c r="J72" s="5">
        <v>750</v>
      </c>
      <c r="K72" s="12"/>
      <c r="M72" s="12"/>
      <c r="N72" s="5">
        <v>0</v>
      </c>
      <c r="O72" s="12"/>
      <c r="P72" s="37">
        <f t="shared" si="6"/>
        <v>-750</v>
      </c>
      <c r="Q72" s="12"/>
    </row>
    <row r="73" spans="1:19" ht="16" thickBot="1" x14ac:dyDescent="0.25">
      <c r="A73" s="4"/>
      <c r="B73" s="4" t="s">
        <v>49</v>
      </c>
      <c r="C73" s="4"/>
      <c r="D73" s="6">
        <v>0</v>
      </c>
      <c r="E73" s="13"/>
      <c r="F73" s="6">
        <v>200</v>
      </c>
      <c r="G73" s="13"/>
      <c r="H73" s="6"/>
      <c r="I73" s="13"/>
      <c r="J73" s="6"/>
      <c r="K73" s="13"/>
      <c r="M73" s="13"/>
      <c r="N73" s="6"/>
      <c r="O73" s="13"/>
      <c r="P73" s="37">
        <f t="shared" si="6"/>
        <v>0</v>
      </c>
      <c r="Q73" s="13"/>
    </row>
    <row r="74" spans="1:19" x14ac:dyDescent="0.2">
      <c r="B74" s="24" t="s">
        <v>50</v>
      </c>
      <c r="C74" s="24"/>
      <c r="D74" s="25">
        <f>ROUND(SUM(D70:D73),5)</f>
        <v>2155</v>
      </c>
      <c r="E74" s="26"/>
      <c r="F74" s="25">
        <f>ROUND(SUM(F70:F73),5)</f>
        <v>1200</v>
      </c>
      <c r="G74" s="26"/>
      <c r="H74" s="25">
        <f>ROUND(SUM(H70:H73),5)</f>
        <v>750</v>
      </c>
      <c r="I74" s="26"/>
      <c r="J74" s="25">
        <f>ROUND(SUM(J70:J73),5)</f>
        <v>750</v>
      </c>
      <c r="K74" s="26"/>
      <c r="L74" s="27"/>
      <c r="M74" s="26"/>
      <c r="N74" s="25">
        <f>ROUND(SUM(N70:N73),5)</f>
        <v>0</v>
      </c>
      <c r="O74" s="26"/>
      <c r="P74" s="25">
        <f>ROUND(SUM(P70:P73),5)</f>
        <v>-750</v>
      </c>
      <c r="Q74" s="26"/>
    </row>
    <row r="76" spans="1:19" x14ac:dyDescent="0.2">
      <c r="B76" s="24" t="s">
        <v>51</v>
      </c>
      <c r="C76" s="24"/>
      <c r="D76" s="25"/>
      <c r="E76" s="26"/>
      <c r="F76" s="25"/>
      <c r="G76" s="26"/>
      <c r="H76" s="25"/>
      <c r="I76" s="26"/>
      <c r="J76" s="25"/>
      <c r="K76" s="26"/>
      <c r="L76" s="27"/>
      <c r="M76" s="26"/>
      <c r="N76" s="25"/>
      <c r="O76" s="26"/>
      <c r="P76" s="25"/>
      <c r="Q76" s="26"/>
    </row>
    <row r="77" spans="1:19" x14ac:dyDescent="0.2">
      <c r="B77" s="24" t="s">
        <v>52</v>
      </c>
      <c r="C77" s="24"/>
      <c r="D77" s="25"/>
      <c r="E77" s="26"/>
      <c r="F77" s="25"/>
      <c r="G77" s="26"/>
      <c r="H77" s="25"/>
      <c r="I77" s="26"/>
      <c r="J77" s="25"/>
      <c r="K77" s="26"/>
      <c r="L77" s="27"/>
      <c r="M77" s="26"/>
      <c r="N77" s="25"/>
      <c r="O77" s="26"/>
      <c r="P77" s="25"/>
      <c r="Q77" s="26"/>
      <c r="S77" s="46"/>
    </row>
    <row r="78" spans="1:19" x14ac:dyDescent="0.2">
      <c r="A78" s="4"/>
      <c r="B78" s="4"/>
      <c r="C78" s="4" t="s">
        <v>53</v>
      </c>
      <c r="D78" s="5">
        <f>5236-882</f>
        <v>4354</v>
      </c>
      <c r="E78" s="12"/>
      <c r="F78" s="5">
        <v>4760</v>
      </c>
      <c r="G78" s="12"/>
      <c r="H78" s="5">
        <v>4760</v>
      </c>
      <c r="I78" s="12"/>
      <c r="J78" s="10">
        <v>5257</v>
      </c>
      <c r="K78" s="12"/>
      <c r="M78" s="12"/>
      <c r="N78" s="10">
        <v>3303</v>
      </c>
      <c r="O78" s="12"/>
      <c r="P78" s="37">
        <f t="shared" ref="P78:P80" si="7">N78-J78</f>
        <v>-1954</v>
      </c>
      <c r="Q78" s="12"/>
      <c r="S78" s="46"/>
    </row>
    <row r="79" spans="1:19" x14ac:dyDescent="0.2">
      <c r="A79" s="4"/>
      <c r="B79" s="4"/>
      <c r="C79" s="4" t="s">
        <v>54</v>
      </c>
      <c r="D79" s="5">
        <v>6225</v>
      </c>
      <c r="E79" s="12"/>
      <c r="F79" s="5">
        <v>6225</v>
      </c>
      <c r="G79" s="12"/>
      <c r="H79" s="5">
        <v>5527</v>
      </c>
      <c r="I79" s="12"/>
      <c r="J79" s="5">
        <v>6225</v>
      </c>
      <c r="K79" s="12"/>
      <c r="M79" s="12"/>
      <c r="O79" s="12"/>
      <c r="P79" s="37">
        <f t="shared" si="7"/>
        <v>-6225</v>
      </c>
      <c r="Q79" s="12"/>
      <c r="S79" s="46"/>
    </row>
    <row r="80" spans="1:19" x14ac:dyDescent="0.2">
      <c r="A80" s="4"/>
      <c r="B80" s="4"/>
      <c r="C80" s="4" t="s">
        <v>55</v>
      </c>
      <c r="D80" s="7">
        <v>882</v>
      </c>
      <c r="E80" s="12"/>
      <c r="F80" s="7">
        <v>882</v>
      </c>
      <c r="G80" s="12"/>
      <c r="H80" s="7">
        <v>882</v>
      </c>
      <c r="I80" s="12"/>
      <c r="J80" s="7">
        <v>882</v>
      </c>
      <c r="K80" s="12"/>
      <c r="M80" s="12"/>
      <c r="N80" s="7">
        <v>882</v>
      </c>
      <c r="O80" s="12"/>
      <c r="P80" s="37">
        <f t="shared" si="7"/>
        <v>0</v>
      </c>
      <c r="Q80" s="12"/>
    </row>
    <row r="81" spans="1:17" x14ac:dyDescent="0.2">
      <c r="B81" s="24" t="s">
        <v>56</v>
      </c>
      <c r="C81" s="24"/>
      <c r="D81" s="25">
        <f>ROUND(SUM(D77:D80),5)</f>
        <v>11461</v>
      </c>
      <c r="E81" s="26"/>
      <c r="F81" s="25">
        <f>ROUND(SUM(F77:F80),5)</f>
        <v>11867</v>
      </c>
      <c r="G81" s="26" t="s">
        <v>9</v>
      </c>
      <c r="H81" s="25">
        <f>ROUND(SUM(H77:H80),5)</f>
        <v>11169</v>
      </c>
      <c r="I81" s="26" t="s">
        <v>9</v>
      </c>
      <c r="J81" s="25">
        <f>ROUND(SUM(J77:J80),5)</f>
        <v>12364</v>
      </c>
      <c r="K81" s="26" t="s">
        <v>9</v>
      </c>
      <c r="L81" s="27"/>
      <c r="M81" s="26" t="s">
        <v>9</v>
      </c>
      <c r="N81" s="25">
        <f>ROUND(SUM(N77:N80),5)</f>
        <v>4185</v>
      </c>
      <c r="O81" s="26" t="s">
        <v>9</v>
      </c>
      <c r="P81" s="25">
        <f>ROUND(SUM(P77:P80),5)</f>
        <v>-8179</v>
      </c>
      <c r="Q81" s="26" t="s">
        <v>9</v>
      </c>
    </row>
    <row r="82" spans="1:17" x14ac:dyDescent="0.2">
      <c r="B82" s="4" t="s">
        <v>57</v>
      </c>
      <c r="C82" s="4"/>
      <c r="D82" s="5">
        <f>ROUND(D76+D81,5)</f>
        <v>11461</v>
      </c>
      <c r="E82" s="12"/>
      <c r="F82" s="5">
        <f>ROUND(F76+F81,5)</f>
        <v>11867</v>
      </c>
      <c r="G82" s="12"/>
      <c r="H82" s="5">
        <f>ROUND(H76+H81,5)</f>
        <v>11169</v>
      </c>
      <c r="I82" s="12"/>
      <c r="J82" s="5">
        <f>ROUND(J76+J81,5)</f>
        <v>12364</v>
      </c>
      <c r="K82" s="12"/>
      <c r="M82" s="12"/>
      <c r="N82" s="5"/>
      <c r="O82" s="12"/>
      <c r="P82" s="37">
        <f t="shared" ref="P82:P83" si="8">N82-J82</f>
        <v>-12364</v>
      </c>
      <c r="Q82" s="12"/>
    </row>
    <row r="83" spans="1:17" ht="16" thickBot="1" x14ac:dyDescent="0.25">
      <c r="B83" s="4" t="s">
        <v>58</v>
      </c>
      <c r="C83" s="4"/>
      <c r="D83" s="7">
        <v>5700</v>
      </c>
      <c r="E83" s="12"/>
      <c r="F83" s="7">
        <v>6500</v>
      </c>
      <c r="G83" s="12"/>
      <c r="H83" s="7">
        <v>5750</v>
      </c>
      <c r="I83" s="12"/>
      <c r="J83" s="10">
        <f>J53</f>
        <v>5250</v>
      </c>
      <c r="K83" s="12"/>
      <c r="M83" s="12"/>
      <c r="N83" s="10"/>
      <c r="O83" s="12"/>
      <c r="P83" s="37">
        <f t="shared" si="8"/>
        <v>-5250</v>
      </c>
      <c r="Q83" s="12"/>
    </row>
    <row r="84" spans="1:17" ht="16" thickBot="1" x14ac:dyDescent="0.25">
      <c r="A84" s="24" t="s">
        <v>63</v>
      </c>
      <c r="B84" s="27"/>
      <c r="C84" s="24"/>
      <c r="D84" s="40">
        <f>ROUND(D56+D63+D68+D74+SUM(D82:D83),5)</f>
        <v>20772.189999999999</v>
      </c>
      <c r="E84" s="41"/>
      <c r="F84" s="40">
        <f>ROUND(F56+F63+F68+F74+SUM(F82:F83),5)</f>
        <v>21067</v>
      </c>
      <c r="G84" s="41"/>
      <c r="H84" s="40">
        <f>ROUND(H56+H63+H68+H74+SUM(H82:H83),5)</f>
        <v>18454.03</v>
      </c>
      <c r="I84" s="41"/>
      <c r="J84" s="40">
        <f>ROUND(J56+J63+J68+J74+SUM(J82:J83),5)</f>
        <v>18864</v>
      </c>
      <c r="K84" s="41"/>
      <c r="L84" s="27"/>
      <c r="M84" s="41"/>
      <c r="N84" s="40">
        <f>ROUND(N56+N63+N68+N74+SUM(N82:N83),5)</f>
        <v>0</v>
      </c>
      <c r="O84" s="41"/>
      <c r="P84" s="40">
        <f>ROUND(P56+P63+P68+P74+SUM(P82:P83),5)</f>
        <v>-18864</v>
      </c>
      <c r="Q84" s="41"/>
    </row>
    <row r="85" spans="1:17" ht="16" thickBot="1" x14ac:dyDescent="0.25">
      <c r="A85" s="42" t="s">
        <v>64</v>
      </c>
      <c r="B85" s="42"/>
      <c r="C85" s="42"/>
      <c r="D85" s="43">
        <f>D54-D84</f>
        <v>-2172.1899999999987</v>
      </c>
      <c r="E85" s="44"/>
      <c r="F85" s="43">
        <f>ROUND(F55-F84,5)</f>
        <v>-21067</v>
      </c>
      <c r="G85" s="44"/>
      <c r="H85" s="43">
        <f>H54-H84</f>
        <v>2245.9700000000012</v>
      </c>
      <c r="I85" s="44"/>
      <c r="J85" s="43">
        <f>J54-J84</f>
        <v>36</v>
      </c>
      <c r="K85" s="44"/>
      <c r="L85" s="45"/>
      <c r="M85" s="44"/>
      <c r="N85" s="43">
        <f>N54-N84</f>
        <v>0</v>
      </c>
      <c r="O85" s="44"/>
      <c r="P85" s="43">
        <f>P54-P84</f>
        <v>-36</v>
      </c>
      <c r="Q85" s="44"/>
    </row>
    <row r="86" spans="1:17" ht="16" thickTop="1" x14ac:dyDescent="0.2"/>
    <row r="87" spans="1:17" x14ac:dyDescent="0.2">
      <c r="B87" s="4" t="s">
        <v>100</v>
      </c>
      <c r="H87" s="5">
        <v>26000</v>
      </c>
    </row>
  </sheetData>
  <pageMargins left="0.7" right="0.7" top="0.75" bottom="0.75" header="0.3" footer="0.3"/>
  <pageSetup scale="5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6"/>
  <sheetViews>
    <sheetView workbookViewId="0">
      <selection activeCell="C5" sqref="C5:C7"/>
    </sheetView>
  </sheetViews>
  <sheetFormatPr baseColWidth="10" defaultColWidth="8.83203125" defaultRowHeight="15" x14ac:dyDescent="0.2"/>
  <cols>
    <col min="1" max="1" width="1.83203125" bestFit="1" customWidth="1"/>
    <col min="2" max="2" width="10.83203125" bestFit="1" customWidth="1"/>
    <col min="3" max="3" width="27.6640625" style="2" bestFit="1" customWidth="1"/>
    <col min="4" max="4" width="38" bestFit="1" customWidth="1"/>
    <col min="6" max="6" width="11.1640625" bestFit="1" customWidth="1"/>
    <col min="7" max="7" width="17.33203125" bestFit="1" customWidth="1"/>
    <col min="8" max="10" width="11.1640625" bestFit="1" customWidth="1"/>
  </cols>
  <sheetData>
    <row r="1" spans="1:7" x14ac:dyDescent="0.2">
      <c r="G1" t="s">
        <v>80</v>
      </c>
    </row>
    <row r="2" spans="1:7" x14ac:dyDescent="0.2">
      <c r="B2">
        <v>2025003112</v>
      </c>
      <c r="C2" s="2" t="s">
        <v>0</v>
      </c>
    </row>
    <row r="3" spans="1:7" x14ac:dyDescent="0.2">
      <c r="B3" t="s">
        <v>1</v>
      </c>
      <c r="C3" s="2" t="s">
        <v>2</v>
      </c>
      <c r="D3" t="s">
        <v>3</v>
      </c>
      <c r="E3" t="s">
        <v>4</v>
      </c>
    </row>
    <row r="4" spans="1:7" x14ac:dyDescent="0.2">
      <c r="B4" s="1"/>
      <c r="F4" s="3">
        <f t="shared" ref="F4:F12" si="0">F5+C4</f>
        <v>15524.96</v>
      </c>
    </row>
    <row r="5" spans="1:7" x14ac:dyDescent="0.2">
      <c r="A5" s="48"/>
      <c r="B5" s="51">
        <v>44011</v>
      </c>
      <c r="C5" s="52">
        <v>-750</v>
      </c>
      <c r="D5" s="48" t="s">
        <v>90</v>
      </c>
      <c r="E5" s="48">
        <v>1783</v>
      </c>
      <c r="F5" s="49">
        <f t="shared" si="0"/>
        <v>15524.96</v>
      </c>
      <c r="G5" s="48" t="s">
        <v>96</v>
      </c>
    </row>
    <row r="6" spans="1:7" x14ac:dyDescent="0.2">
      <c r="A6" s="48"/>
      <c r="B6" s="51">
        <v>44011</v>
      </c>
      <c r="C6" s="52">
        <v>-750</v>
      </c>
      <c r="D6" s="48" t="s">
        <v>88</v>
      </c>
      <c r="E6" s="48">
        <v>1781</v>
      </c>
      <c r="F6" s="49">
        <f t="shared" si="0"/>
        <v>16274.96</v>
      </c>
      <c r="G6" s="48" t="s">
        <v>96</v>
      </c>
    </row>
    <row r="7" spans="1:7" x14ac:dyDescent="0.2">
      <c r="A7" s="48"/>
      <c r="B7" s="51">
        <v>44011</v>
      </c>
      <c r="C7" s="52">
        <v>-2000</v>
      </c>
      <c r="D7" s="48" t="s">
        <v>84</v>
      </c>
      <c r="E7" s="48">
        <v>1779</v>
      </c>
      <c r="F7" s="49">
        <f t="shared" si="0"/>
        <v>17024.96</v>
      </c>
      <c r="G7" s="48" t="s">
        <v>96</v>
      </c>
    </row>
    <row r="8" spans="1:7" x14ac:dyDescent="0.2">
      <c r="A8" s="53" t="s">
        <v>89</v>
      </c>
      <c r="B8" s="54">
        <v>44026</v>
      </c>
      <c r="C8" s="55">
        <v>-750</v>
      </c>
      <c r="D8" s="53" t="s">
        <v>86</v>
      </c>
      <c r="E8" s="53">
        <v>1782</v>
      </c>
      <c r="F8" s="50">
        <f t="shared" si="0"/>
        <v>19024.96</v>
      </c>
      <c r="G8" s="53" t="s">
        <v>96</v>
      </c>
    </row>
    <row r="9" spans="1:7" x14ac:dyDescent="0.2">
      <c r="A9" t="s">
        <v>89</v>
      </c>
      <c r="B9" s="1">
        <v>44025</v>
      </c>
      <c r="C9" s="2">
        <v>-750</v>
      </c>
      <c r="D9" t="s">
        <v>85</v>
      </c>
      <c r="E9">
        <v>1780</v>
      </c>
      <c r="F9" s="3">
        <f t="shared" si="0"/>
        <v>19774.96</v>
      </c>
      <c r="G9" t="s">
        <v>96</v>
      </c>
    </row>
    <row r="10" spans="1:7" x14ac:dyDescent="0.2">
      <c r="A10" t="s">
        <v>89</v>
      </c>
      <c r="B10" s="1">
        <v>44022</v>
      </c>
      <c r="C10" s="2">
        <v>-750</v>
      </c>
      <c r="D10" t="s">
        <v>87</v>
      </c>
      <c r="E10">
        <v>1784</v>
      </c>
      <c r="F10" s="3">
        <f t="shared" si="0"/>
        <v>20524.96</v>
      </c>
      <c r="G10" t="s">
        <v>96</v>
      </c>
    </row>
    <row r="11" spans="1:7" x14ac:dyDescent="0.2">
      <c r="A11" t="s">
        <v>89</v>
      </c>
      <c r="B11" s="1">
        <v>43999</v>
      </c>
      <c r="C11" s="2">
        <v>-1000</v>
      </c>
      <c r="D11" t="s">
        <v>83</v>
      </c>
      <c r="E11">
        <v>1778</v>
      </c>
      <c r="F11" s="3">
        <f t="shared" si="0"/>
        <v>21274.959999999999</v>
      </c>
      <c r="G11" t="s">
        <v>81</v>
      </c>
    </row>
    <row r="12" spans="1:7" x14ac:dyDescent="0.2">
      <c r="A12" t="s">
        <v>89</v>
      </c>
      <c r="B12" s="1">
        <v>43987</v>
      </c>
      <c r="C12" s="2">
        <v>1000</v>
      </c>
      <c r="D12" t="s">
        <v>77</v>
      </c>
      <c r="F12" s="3">
        <f t="shared" si="0"/>
        <v>22274.959999999999</v>
      </c>
      <c r="G12" t="s">
        <v>81</v>
      </c>
    </row>
    <row r="13" spans="1:7" x14ac:dyDescent="0.2">
      <c r="A13" t="s">
        <v>89</v>
      </c>
      <c r="B13" s="1">
        <v>43964</v>
      </c>
      <c r="C13" s="2">
        <v>-5527</v>
      </c>
      <c r="D13" t="s">
        <v>79</v>
      </c>
      <c r="E13">
        <v>1776</v>
      </c>
      <c r="F13" s="3">
        <f>F14+C13</f>
        <v>21274.959999999999</v>
      </c>
    </row>
    <row r="14" spans="1:7" x14ac:dyDescent="0.2">
      <c r="A14" t="s">
        <v>89</v>
      </c>
      <c r="B14" s="1">
        <v>43946</v>
      </c>
      <c r="C14" s="2">
        <v>-25000</v>
      </c>
      <c r="D14" t="s">
        <v>78</v>
      </c>
      <c r="E14">
        <v>1777</v>
      </c>
      <c r="F14" s="3">
        <f t="shared" ref="F14:F18" si="1">F15+C14</f>
        <v>26801.96</v>
      </c>
      <c r="G14" t="s">
        <v>82</v>
      </c>
    </row>
    <row r="15" spans="1:7" x14ac:dyDescent="0.2">
      <c r="A15" t="s">
        <v>89</v>
      </c>
      <c r="B15" s="1">
        <v>43887</v>
      </c>
      <c r="C15" s="2">
        <v>-200</v>
      </c>
      <c r="D15" t="s">
        <v>67</v>
      </c>
      <c r="E15">
        <v>1774</v>
      </c>
      <c r="F15" s="3">
        <f t="shared" si="1"/>
        <v>51801.96</v>
      </c>
      <c r="G15" t="s">
        <v>98</v>
      </c>
    </row>
    <row r="16" spans="1:7" x14ac:dyDescent="0.2">
      <c r="A16" t="s">
        <v>89</v>
      </c>
      <c r="B16" s="1">
        <v>43851</v>
      </c>
      <c r="C16" s="2">
        <v>26800</v>
      </c>
      <c r="D16" t="s">
        <v>68</v>
      </c>
      <c r="F16" s="3">
        <f t="shared" si="1"/>
        <v>52001.96</v>
      </c>
      <c r="G16" t="s">
        <v>82</v>
      </c>
    </row>
    <row r="17" spans="1:10" x14ac:dyDescent="0.2">
      <c r="A17" t="s">
        <v>89</v>
      </c>
      <c r="B17" s="1">
        <v>44174</v>
      </c>
      <c r="C17" s="2">
        <v>2700</v>
      </c>
      <c r="D17" t="s">
        <v>68</v>
      </c>
      <c r="F17" s="3">
        <f t="shared" si="1"/>
        <v>25201.96</v>
      </c>
    </row>
    <row r="18" spans="1:10" x14ac:dyDescent="0.2">
      <c r="A18" t="s">
        <v>89</v>
      </c>
      <c r="B18" s="1">
        <v>44139</v>
      </c>
      <c r="C18" s="2">
        <v>6300</v>
      </c>
      <c r="D18" t="s">
        <v>68</v>
      </c>
      <c r="F18" s="3">
        <f t="shared" si="1"/>
        <v>22501.96</v>
      </c>
    </row>
    <row r="19" spans="1:10" x14ac:dyDescent="0.2">
      <c r="A19" t="s">
        <v>89</v>
      </c>
      <c r="B19" s="1">
        <v>44139</v>
      </c>
      <c r="C19" s="2">
        <v>900</v>
      </c>
      <c r="D19" t="s">
        <v>68</v>
      </c>
      <c r="F19" s="3">
        <f>F20+C19</f>
        <v>16201.96</v>
      </c>
    </row>
    <row r="20" spans="1:10" x14ac:dyDescent="0.2">
      <c r="A20" t="s">
        <v>89</v>
      </c>
      <c r="B20" s="1">
        <v>44132</v>
      </c>
      <c r="C20" s="2">
        <v>9000</v>
      </c>
      <c r="D20" t="s">
        <v>68</v>
      </c>
      <c r="F20" s="3">
        <f>F21+C20</f>
        <v>15301.96</v>
      </c>
    </row>
    <row r="21" spans="1:10" x14ac:dyDescent="0.2">
      <c r="A21" t="s">
        <v>89</v>
      </c>
      <c r="B21" s="1">
        <v>43745</v>
      </c>
      <c r="C21" s="2">
        <v>-127.5</v>
      </c>
      <c r="D21" t="s">
        <v>6</v>
      </c>
      <c r="E21">
        <v>1773</v>
      </c>
      <c r="F21" s="2">
        <v>6301.96</v>
      </c>
      <c r="G21" t="s">
        <v>99</v>
      </c>
    </row>
    <row r="22" spans="1:10" x14ac:dyDescent="0.2">
      <c r="A22" t="s">
        <v>89</v>
      </c>
      <c r="B22" s="1">
        <v>43742</v>
      </c>
      <c r="C22" s="2">
        <v>-750</v>
      </c>
      <c r="D22" t="s">
        <v>7</v>
      </c>
      <c r="E22">
        <v>1772</v>
      </c>
      <c r="F22" s="3">
        <f>F21-C21</f>
        <v>6429.46</v>
      </c>
      <c r="G22" t="s">
        <v>48</v>
      </c>
    </row>
    <row r="23" spans="1:10" x14ac:dyDescent="0.2">
      <c r="A23" t="s">
        <v>89</v>
      </c>
      <c r="B23" s="1">
        <v>43720</v>
      </c>
      <c r="C23" s="2">
        <v>-457.53</v>
      </c>
      <c r="D23" t="s">
        <v>8</v>
      </c>
      <c r="E23">
        <v>1771</v>
      </c>
      <c r="F23" s="3">
        <f t="shared" ref="F23:F29" si="2">F22-C22</f>
        <v>7179.46</v>
      </c>
      <c r="G23" t="s">
        <v>11</v>
      </c>
    </row>
    <row r="24" spans="1:10" x14ac:dyDescent="0.2">
      <c r="A24" t="s">
        <v>89</v>
      </c>
      <c r="B24" s="1">
        <v>43700</v>
      </c>
      <c r="C24" s="2">
        <v>-5642</v>
      </c>
      <c r="D24" t="s">
        <v>5</v>
      </c>
      <c r="F24" s="3">
        <f t="shared" si="2"/>
        <v>7636.99</v>
      </c>
      <c r="G24" t="s">
        <v>10</v>
      </c>
      <c r="J24" t="s">
        <v>9</v>
      </c>
    </row>
    <row r="25" spans="1:10" x14ac:dyDescent="0.2">
      <c r="A25" t="s">
        <v>89</v>
      </c>
      <c r="B25" s="1">
        <v>43665</v>
      </c>
      <c r="C25" s="2">
        <v>-2000</v>
      </c>
      <c r="D25" t="s">
        <v>91</v>
      </c>
      <c r="E25">
        <v>1768</v>
      </c>
      <c r="F25" s="3">
        <f t="shared" si="2"/>
        <v>13278.99</v>
      </c>
      <c r="G25" t="s">
        <v>97</v>
      </c>
    </row>
    <row r="26" spans="1:10" x14ac:dyDescent="0.2">
      <c r="A26" t="s">
        <v>89</v>
      </c>
      <c r="B26" s="1">
        <v>43657</v>
      </c>
      <c r="C26" s="2">
        <v>-750</v>
      </c>
      <c r="D26" t="s">
        <v>95</v>
      </c>
      <c r="E26">
        <v>1770</v>
      </c>
      <c r="F26" s="3">
        <f t="shared" si="2"/>
        <v>15278.99</v>
      </c>
      <c r="G26" t="s">
        <v>97</v>
      </c>
    </row>
    <row r="27" spans="1:10" x14ac:dyDescent="0.2">
      <c r="A27" t="s">
        <v>89</v>
      </c>
      <c r="B27" s="1">
        <v>43657</v>
      </c>
      <c r="C27" s="2">
        <v>-750</v>
      </c>
      <c r="D27" t="s">
        <v>94</v>
      </c>
      <c r="E27">
        <v>1769</v>
      </c>
      <c r="F27" s="3">
        <f t="shared" si="2"/>
        <v>16028.99</v>
      </c>
      <c r="G27" t="s">
        <v>97</v>
      </c>
    </row>
    <row r="28" spans="1:10" x14ac:dyDescent="0.2">
      <c r="A28" t="s">
        <v>89</v>
      </c>
      <c r="B28" s="1">
        <v>43648</v>
      </c>
      <c r="C28" s="2">
        <v>-1100</v>
      </c>
      <c r="D28" t="s">
        <v>92</v>
      </c>
      <c r="E28">
        <v>1766</v>
      </c>
      <c r="F28" s="3">
        <f t="shared" si="2"/>
        <v>16778.989999999998</v>
      </c>
      <c r="G28" t="s">
        <v>97</v>
      </c>
    </row>
    <row r="29" spans="1:10" x14ac:dyDescent="0.2">
      <c r="A29" t="s">
        <v>89</v>
      </c>
      <c r="B29" s="1">
        <v>43647</v>
      </c>
      <c r="C29" s="2">
        <v>-1100</v>
      </c>
      <c r="D29" t="s">
        <v>93</v>
      </c>
      <c r="E29">
        <v>1767</v>
      </c>
      <c r="F29" s="3">
        <f t="shared" si="2"/>
        <v>17878.989999999998</v>
      </c>
      <c r="G29" t="s">
        <v>97</v>
      </c>
    </row>
    <row r="33" spans="2:10" x14ac:dyDescent="0.2">
      <c r="B33" s="1"/>
      <c r="I33" s="2"/>
      <c r="J33" s="2"/>
    </row>
    <row r="34" spans="2:10" x14ac:dyDescent="0.2">
      <c r="B34" s="1"/>
      <c r="I34" s="2"/>
      <c r="J34" s="2"/>
    </row>
    <row r="35" spans="2:10" x14ac:dyDescent="0.2">
      <c r="B35" s="1"/>
      <c r="I35" s="2"/>
      <c r="J35" s="2"/>
    </row>
    <row r="36" spans="2:10" x14ac:dyDescent="0.2">
      <c r="B36" s="1"/>
      <c r="I36" s="2"/>
      <c r="J36" s="2"/>
    </row>
    <row r="37" spans="2:10" x14ac:dyDescent="0.2">
      <c r="B37" s="1"/>
      <c r="I37" s="2"/>
      <c r="J37" s="2"/>
    </row>
    <row r="38" spans="2:10" x14ac:dyDescent="0.2">
      <c r="B38" s="1"/>
      <c r="I38" s="2"/>
      <c r="J38" s="2"/>
    </row>
    <row r="39" spans="2:10" x14ac:dyDescent="0.2">
      <c r="B39" s="1"/>
      <c r="I39" s="2"/>
      <c r="J39" s="2"/>
    </row>
    <row r="40" spans="2:10" ht="16" thickBot="1" x14ac:dyDescent="0.25">
      <c r="B40" s="1"/>
      <c r="I40" s="2"/>
      <c r="J40" s="2"/>
    </row>
    <row r="41" spans="2:10" ht="16" thickBot="1" x14ac:dyDescent="0.25">
      <c r="C41" s="20"/>
    </row>
    <row r="42" spans="2:10" ht="16" thickBot="1" x14ac:dyDescent="0.25">
      <c r="C42" s="23"/>
    </row>
    <row r="43" spans="2:10" ht="16" thickBot="1" x14ac:dyDescent="0.25">
      <c r="C43" s="21"/>
    </row>
    <row r="44" spans="2:10" ht="16" thickBot="1" x14ac:dyDescent="0.25">
      <c r="C44" s="20"/>
    </row>
    <row r="45" spans="2:10" ht="16" thickBot="1" x14ac:dyDescent="0.25">
      <c r="C45" s="20"/>
    </row>
    <row r="46" spans="2:10" ht="16" thickBot="1" x14ac:dyDescent="0.25">
      <c r="C46" s="22"/>
    </row>
    <row r="47" spans="2:10" ht="16" thickBot="1" x14ac:dyDescent="0.25">
      <c r="C47" s="20"/>
    </row>
    <row r="48" spans="2:10" ht="16" thickBot="1" x14ac:dyDescent="0.25">
      <c r="C48" s="23"/>
    </row>
    <row r="49" spans="3:3" ht="16" thickBot="1" x14ac:dyDescent="0.25">
      <c r="C49" s="21"/>
    </row>
    <row r="50" spans="3:3" ht="16" thickBot="1" x14ac:dyDescent="0.25">
      <c r="C50" s="20"/>
    </row>
    <row r="51" spans="3:3" ht="16" thickBot="1" x14ac:dyDescent="0.25">
      <c r="C51" s="20"/>
    </row>
    <row r="52" spans="3:3" ht="16" thickBot="1" x14ac:dyDescent="0.25">
      <c r="C52" s="22"/>
    </row>
    <row r="53" spans="3:3" ht="16" thickBot="1" x14ac:dyDescent="0.25">
      <c r="C53" s="20"/>
    </row>
    <row r="54" spans="3:3" ht="16" thickBot="1" x14ac:dyDescent="0.25">
      <c r="C54" s="23"/>
    </row>
    <row r="55" spans="3:3" ht="16" thickBot="1" x14ac:dyDescent="0.25">
      <c r="C55" s="21"/>
    </row>
    <row r="56" spans="3:3" ht="16" thickBot="1" x14ac:dyDescent="0.25">
      <c r="C56" s="20"/>
    </row>
    <row r="57" spans="3:3" ht="16" thickBot="1" x14ac:dyDescent="0.25">
      <c r="C57" s="22"/>
    </row>
    <row r="58" spans="3:3" ht="16" thickBot="1" x14ac:dyDescent="0.25">
      <c r="C58" s="20"/>
    </row>
    <row r="59" spans="3:3" ht="16" thickBot="1" x14ac:dyDescent="0.25">
      <c r="C59" s="23"/>
    </row>
    <row r="60" spans="3:3" ht="16" thickBot="1" x14ac:dyDescent="0.25">
      <c r="C60" s="21"/>
    </row>
    <row r="61" spans="3:3" ht="16" thickBot="1" x14ac:dyDescent="0.25">
      <c r="C61" s="20"/>
    </row>
    <row r="62" spans="3:3" ht="16" thickBot="1" x14ac:dyDescent="0.25">
      <c r="C62" s="20"/>
    </row>
    <row r="63" spans="3:3" ht="16" thickBot="1" x14ac:dyDescent="0.25">
      <c r="C63" s="22"/>
    </row>
    <row r="64" spans="3:3" ht="16" thickBot="1" x14ac:dyDescent="0.25">
      <c r="C64" s="20"/>
    </row>
    <row r="65" spans="3:3" ht="16" thickBot="1" x14ac:dyDescent="0.25">
      <c r="C65" s="23"/>
    </row>
    <row r="66" spans="3:3" x14ac:dyDescent="0.2">
      <c r="C66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</vt:lpstr>
      <vt:lpstr>Bank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Herz</dc:creator>
  <cp:lastModifiedBy>jbsaund1@yahoo.com</cp:lastModifiedBy>
  <cp:lastPrinted>2019-11-14T19:11:39Z</cp:lastPrinted>
  <dcterms:created xsi:type="dcterms:W3CDTF">2019-10-25T18:54:52Z</dcterms:created>
  <dcterms:modified xsi:type="dcterms:W3CDTF">2020-09-20T23:17:44Z</dcterms:modified>
</cp:coreProperties>
</file>